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1475" windowHeight="6210" activeTab="1"/>
  </bookViews>
  <sheets>
    <sheet name="до" sheetId="1" r:id="rId1"/>
    <sheet name="измен 23.09.14" sheetId="2" r:id="rId2"/>
    <sheet name="Лист3" sheetId="3" r:id="rId3"/>
  </sheets>
  <definedNames>
    <definedName name="_xlnm.Print_Titles" localSheetId="0">до!$9:$10</definedName>
    <definedName name="_xlnm.Print_Titles" localSheetId="1">'измен 23.09.14'!$9:$10</definedName>
  </definedNames>
  <calcPr calcId="145621" refMode="R1C1"/>
</workbook>
</file>

<file path=xl/calcChain.xml><?xml version="1.0" encoding="utf-8"?>
<calcChain xmlns="http://schemas.openxmlformats.org/spreadsheetml/2006/main">
  <c r="C30" i="2" l="1"/>
  <c r="C30" i="1" l="1"/>
  <c r="E30" i="1" s="1"/>
  <c r="D32" i="1"/>
  <c r="D28" i="1"/>
  <c r="E28" i="1" s="1"/>
  <c r="D29" i="1"/>
  <c r="D27" i="1"/>
  <c r="E27" i="1" s="1"/>
  <c r="E22" i="1"/>
  <c r="E23" i="1"/>
  <c r="E25" i="1"/>
  <c r="E26" i="1"/>
  <c r="E31" i="1"/>
  <c r="D24" i="1"/>
  <c r="E24" i="1" s="1"/>
  <c r="D22" i="1"/>
  <c r="E12" i="1"/>
  <c r="E13" i="1"/>
  <c r="E14" i="1"/>
  <c r="E15" i="1"/>
  <c r="E16" i="1"/>
  <c r="E17" i="1"/>
  <c r="E18" i="1"/>
  <c r="E19" i="1"/>
  <c r="E20" i="1"/>
  <c r="E21" i="1"/>
  <c r="E11" i="1"/>
  <c r="D19" i="1"/>
  <c r="D11" i="1"/>
  <c r="D13" i="1"/>
  <c r="D18" i="1" l="1"/>
  <c r="C29" i="2"/>
  <c r="N30" i="2"/>
  <c r="O30" i="2"/>
  <c r="N33" i="2"/>
  <c r="O33" i="2" s="1"/>
  <c r="C26" i="2"/>
  <c r="C24" i="2" s="1"/>
  <c r="C21" i="2"/>
  <c r="C20" i="2"/>
  <c r="C22" i="2"/>
  <c r="C13" i="2"/>
  <c r="C11" i="2"/>
  <c r="C18" i="2" s="1"/>
  <c r="C19" i="2" l="1"/>
  <c r="C27" i="2" s="1"/>
  <c r="C28" i="2" s="1"/>
  <c r="C32" i="2" s="1"/>
  <c r="C11" i="1"/>
  <c r="C18" i="1" s="1"/>
  <c r="C29" i="1"/>
  <c r="E29" i="1" s="1"/>
  <c r="C24" i="1"/>
  <c r="C22" i="1"/>
  <c r="C19" i="1"/>
  <c r="C13" i="1"/>
  <c r="C27" i="1" l="1"/>
  <c r="C28" i="1" s="1"/>
  <c r="C32" i="1" s="1"/>
  <c r="E32" i="1" s="1"/>
</calcChain>
</file>

<file path=xl/sharedStrings.xml><?xml version="1.0" encoding="utf-8"?>
<sst xmlns="http://schemas.openxmlformats.org/spreadsheetml/2006/main" count="100" uniqueCount="51">
  <si>
    <t>Приложение № 2</t>
  </si>
  <si>
    <t>к решению совета депутатов</t>
  </si>
  <si>
    <t>МО Кузьмоловское ГП</t>
  </si>
  <si>
    <t>от «__»__________ 2013 г. №___</t>
  </si>
  <si>
    <t>ДОХОДЫ</t>
  </si>
  <si>
    <t>бюджета муниципального образования Кузьмоловское городское поселение Всеволожского муниципального района Ленинградской области  на 2014 год</t>
  </si>
  <si>
    <t>Код</t>
  </si>
  <si>
    <t>Наименование</t>
  </si>
  <si>
    <t>Сумма</t>
  </si>
  <si>
    <t>(тыс. руб.)</t>
  </si>
  <si>
    <t>Налоги на прибыль, доходы</t>
  </si>
  <si>
    <t>- налог на доходы физических лиц</t>
  </si>
  <si>
    <t>Налоги на имущество</t>
  </si>
  <si>
    <t>Налог на имущество  физических лиц, зачисляемый в бюджеты поселений</t>
  </si>
  <si>
    <t>Транспортный налог</t>
  </si>
  <si>
    <t>Земельный налог</t>
  </si>
  <si>
    <t>Акцизы по подакцизным товарам (продукции), производимым на территории Российской Федерации</t>
  </si>
  <si>
    <t>Итого налоговые доходы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</si>
  <si>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</si>
  <si>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 разграничена и которые расположены в границах поселений, а также средства от продажи  права на заключение договоров аренды указанных 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</si>
  <si>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</si>
  <si>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Доходы от оказания платных услуг и компенсации затрат государства</t>
  </si>
  <si>
    <t xml:space="preserve">Прочие доходы от оказания платных услуг (работ)  получателями средств бюджетов поселений </t>
  </si>
  <si>
    <t>Доходы от продажи материальных и нематериальных активов.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</si>
  <si>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</si>
  <si>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 государственная  собственность,  на которые не разграничена и которые расположены в границах поселений.</t>
  </si>
  <si>
    <t>Итого неналоговые доходы</t>
  </si>
  <si>
    <t>Всего налоговые и неналоговые доходы</t>
  </si>
  <si>
    <t>Безвозмездные поступления</t>
  </si>
  <si>
    <t>Безвозмездные поступления от бюджетов других уровней</t>
  </si>
  <si>
    <t>Прочие безвозмездные поступления в бюджеты</t>
  </si>
  <si>
    <t>Всего доходов</t>
  </si>
  <si>
    <t>10100000000000000</t>
  </si>
  <si>
    <t>10600000000000000</t>
  </si>
  <si>
    <t>11100000000000000</t>
  </si>
  <si>
    <t>11300000000000000</t>
  </si>
  <si>
    <t>11400000000000000</t>
  </si>
  <si>
    <t>20000000000000000</t>
  </si>
  <si>
    <t>20200000000000000</t>
  </si>
  <si>
    <t>10102000010000110</t>
  </si>
  <si>
    <t>10601030100000110</t>
  </si>
  <si>
    <t>10604000020000110</t>
  </si>
  <si>
    <t>10606000000000110</t>
  </si>
  <si>
    <t>10302000010000110</t>
  </si>
  <si>
    <t>11105010000000120</t>
  </si>
  <si>
    <t>11105035100000120</t>
  </si>
  <si>
    <t>11301995000000130</t>
  </si>
  <si>
    <t>11402053100000410</t>
  </si>
  <si>
    <t>11406013100000430</t>
  </si>
  <si>
    <t>20705000100000180</t>
  </si>
  <si>
    <t>от «__»__________ 2014 г. №___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</si>
</sst>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left" vertical="center" wrapText="1" indent="5"/>
    </xf>
    <xf numFmtId="49" fontId="2" fillId="0" borderId="2" xfId="0" applyNumberFormat="1" applyFont="1" applyBorder="1" applyAlignment="1">
      <alignment horizontal="left" vertical="center" wrapText="1" indent="3"/>
    </xf>
    <xf numFmtId="164" fontId="0" fillId="0" borderId="0" xfId="0" applyNumberFormat="1"/>
    <xf numFmtId="164" fontId="2" fillId="0" borderId="0" xfId="0" applyNumberFormat="1" applyFont="1" applyFill="1" applyBorder="1" applyAlignment="1">
      <alignment horizontal="left" vertical="center" wrapText="1" indent="5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 indent="3"/>
    </xf>
    <xf numFmtId="0" fontId="2" fillId="0" borderId="5" xfId="0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left" vertical="center" wrapText="1" indent="5"/>
    </xf>
    <xf numFmtId="0" fontId="4" fillId="0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0" fillId="0" borderId="0" xfId="0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25" workbookViewId="0">
      <selection activeCell="D30" sqref="D30"/>
    </sheetView>
  </sheetViews>
  <sheetFormatPr defaultRowHeight="15" x14ac:dyDescent="0.25"/>
  <cols>
    <col min="1" max="1" width="33.85546875" customWidth="1"/>
    <col min="2" max="2" width="56.7109375" customWidth="1"/>
    <col min="3" max="3" width="34.140625" customWidth="1"/>
    <col min="4" max="4" width="20.140625" customWidth="1"/>
  </cols>
  <sheetData>
    <row r="1" spans="1:5" ht="15.75" x14ac:dyDescent="0.25">
      <c r="A1" s="24" t="s">
        <v>0</v>
      </c>
      <c r="B1" s="21"/>
      <c r="C1" s="21"/>
    </row>
    <row r="2" spans="1:5" ht="15.75" x14ac:dyDescent="0.25">
      <c r="A2" s="24" t="s">
        <v>1</v>
      </c>
      <c r="B2" s="21"/>
      <c r="C2" s="21"/>
    </row>
    <row r="3" spans="1:5" ht="15.75" x14ac:dyDescent="0.25">
      <c r="A3" s="24" t="s">
        <v>2</v>
      </c>
      <c r="B3" s="21"/>
      <c r="C3" s="21"/>
    </row>
    <row r="4" spans="1:5" ht="15.75" x14ac:dyDescent="0.25">
      <c r="A4" s="24" t="s">
        <v>3</v>
      </c>
      <c r="B4" s="21"/>
      <c r="C4" s="21"/>
    </row>
    <row r="5" spans="1:5" ht="18.75" x14ac:dyDescent="0.25">
      <c r="A5" s="1"/>
    </row>
    <row r="6" spans="1:5" ht="18.75" x14ac:dyDescent="0.25">
      <c r="A6" s="20" t="s">
        <v>4</v>
      </c>
      <c r="B6" s="21"/>
      <c r="C6" s="21"/>
    </row>
    <row r="7" spans="1:5" ht="41.25" customHeight="1" x14ac:dyDescent="0.25">
      <c r="A7" s="22" t="s">
        <v>5</v>
      </c>
      <c r="B7" s="23"/>
      <c r="C7" s="23"/>
    </row>
    <row r="8" spans="1:5" ht="19.5" thickBot="1" x14ac:dyDescent="0.3">
      <c r="A8" s="2"/>
    </row>
    <row r="9" spans="1:5" ht="18.75" x14ac:dyDescent="0.25">
      <c r="A9" s="27" t="s">
        <v>6</v>
      </c>
      <c r="B9" s="27" t="s">
        <v>7</v>
      </c>
      <c r="C9" s="3" t="s">
        <v>8</v>
      </c>
    </row>
    <row r="10" spans="1:5" ht="19.5" thickBot="1" x14ac:dyDescent="0.3">
      <c r="A10" s="28"/>
      <c r="B10" s="28"/>
      <c r="C10" s="4" t="s">
        <v>9</v>
      </c>
    </row>
    <row r="11" spans="1:5" ht="19.5" thickBot="1" x14ac:dyDescent="0.3">
      <c r="A11" s="8" t="s">
        <v>32</v>
      </c>
      <c r="B11" s="5" t="s">
        <v>10</v>
      </c>
      <c r="C11" s="7">
        <f>SUM(C12)</f>
        <v>22000</v>
      </c>
      <c r="D11" s="7">
        <f>SUM(D12)</f>
        <v>22000</v>
      </c>
      <c r="E11" s="9">
        <f>D11-C11</f>
        <v>0</v>
      </c>
    </row>
    <row r="12" spans="1:5" ht="19.5" thickBot="1" x14ac:dyDescent="0.3">
      <c r="A12" s="8" t="s">
        <v>39</v>
      </c>
      <c r="B12" s="5" t="s">
        <v>11</v>
      </c>
      <c r="C12" s="7">
        <v>22000</v>
      </c>
      <c r="D12">
        <v>22000</v>
      </c>
      <c r="E12" s="9">
        <f t="shared" ref="E12:E32" si="0">D12-C12</f>
        <v>0</v>
      </c>
    </row>
    <row r="13" spans="1:5" ht="19.5" thickBot="1" x14ac:dyDescent="0.3">
      <c r="A13" s="8" t="s">
        <v>33</v>
      </c>
      <c r="B13" s="5" t="s">
        <v>12</v>
      </c>
      <c r="C13" s="7">
        <f>SUM(C14:C17)</f>
        <v>32000</v>
      </c>
      <c r="D13" s="7">
        <f>SUM(D14:D17)</f>
        <v>32000</v>
      </c>
      <c r="E13" s="9">
        <f t="shared" si="0"/>
        <v>0</v>
      </c>
    </row>
    <row r="14" spans="1:5" ht="42" customHeight="1" thickBot="1" x14ac:dyDescent="0.3">
      <c r="A14" s="8" t="s">
        <v>40</v>
      </c>
      <c r="B14" s="5" t="s">
        <v>13</v>
      </c>
      <c r="C14" s="7">
        <v>2800</v>
      </c>
      <c r="D14">
        <v>2800</v>
      </c>
      <c r="E14" s="9">
        <f t="shared" si="0"/>
        <v>0</v>
      </c>
    </row>
    <row r="15" spans="1:5" ht="19.5" thickBot="1" x14ac:dyDescent="0.3">
      <c r="A15" s="8" t="s">
        <v>41</v>
      </c>
      <c r="B15" s="5" t="s">
        <v>14</v>
      </c>
      <c r="C15" s="7">
        <v>6500</v>
      </c>
      <c r="D15">
        <v>6500</v>
      </c>
      <c r="E15" s="9">
        <f t="shared" si="0"/>
        <v>0</v>
      </c>
    </row>
    <row r="16" spans="1:5" ht="19.5" thickBot="1" x14ac:dyDescent="0.3">
      <c r="A16" s="8" t="s">
        <v>42</v>
      </c>
      <c r="B16" s="5" t="s">
        <v>15</v>
      </c>
      <c r="C16" s="7">
        <v>22528</v>
      </c>
      <c r="D16">
        <v>22528</v>
      </c>
      <c r="E16" s="9">
        <f t="shared" si="0"/>
        <v>0</v>
      </c>
    </row>
    <row r="17" spans="1:5" ht="65.25" customHeight="1" thickBot="1" x14ac:dyDescent="0.3">
      <c r="A17" s="8" t="s">
        <v>43</v>
      </c>
      <c r="B17" s="6" t="s">
        <v>16</v>
      </c>
      <c r="C17" s="7">
        <v>172</v>
      </c>
      <c r="D17">
        <v>172</v>
      </c>
      <c r="E17" s="9">
        <f t="shared" si="0"/>
        <v>0</v>
      </c>
    </row>
    <row r="18" spans="1:5" ht="48" customHeight="1" thickBot="1" x14ac:dyDescent="0.3">
      <c r="A18" s="25" t="s">
        <v>17</v>
      </c>
      <c r="B18" s="26"/>
      <c r="C18" s="7">
        <f>SUM(C11+C13)</f>
        <v>54000</v>
      </c>
      <c r="D18" s="7">
        <f>SUM(D11+D13)</f>
        <v>54000</v>
      </c>
      <c r="E18" s="9">
        <f t="shared" si="0"/>
        <v>0</v>
      </c>
    </row>
    <row r="19" spans="1:5" ht="57" thickBot="1" x14ac:dyDescent="0.3">
      <c r="A19" s="8" t="s">
        <v>34</v>
      </c>
      <c r="B19" s="5" t="s">
        <v>18</v>
      </c>
      <c r="C19" s="7">
        <f>SUM(C20:C21)</f>
        <v>10921.900000000001</v>
      </c>
      <c r="D19" s="7">
        <f>SUM(D20:D21)</f>
        <v>22101.800000000003</v>
      </c>
      <c r="E19" s="9">
        <f t="shared" si="0"/>
        <v>11179.900000000001</v>
      </c>
    </row>
    <row r="20" spans="1:5" ht="134.25" customHeight="1" thickBot="1" x14ac:dyDescent="0.3">
      <c r="A20" s="8" t="s">
        <v>44</v>
      </c>
      <c r="B20" s="5" t="s">
        <v>19</v>
      </c>
      <c r="C20" s="7">
        <v>6209.6</v>
      </c>
      <c r="D20">
        <v>14984.7</v>
      </c>
      <c r="E20" s="9">
        <f t="shared" si="0"/>
        <v>8775.1</v>
      </c>
    </row>
    <row r="21" spans="1:5" ht="102" customHeight="1" thickBot="1" x14ac:dyDescent="0.3">
      <c r="A21" s="8" t="s">
        <v>45</v>
      </c>
      <c r="B21" s="5" t="s">
        <v>20</v>
      </c>
      <c r="C21" s="7">
        <v>4712.3</v>
      </c>
      <c r="D21">
        <v>7117.1</v>
      </c>
      <c r="E21" s="9">
        <f t="shared" si="0"/>
        <v>2404.8000000000002</v>
      </c>
    </row>
    <row r="22" spans="1:5" ht="52.5" customHeight="1" thickBot="1" x14ac:dyDescent="0.3">
      <c r="A22" s="8" t="s">
        <v>35</v>
      </c>
      <c r="B22" s="5" t="s">
        <v>21</v>
      </c>
      <c r="C22" s="7">
        <f>SUM(C23)</f>
        <v>2800</v>
      </c>
      <c r="D22" s="7">
        <f>SUM(D23)</f>
        <v>2800</v>
      </c>
      <c r="E22" s="9">
        <f t="shared" si="0"/>
        <v>0</v>
      </c>
    </row>
    <row r="23" spans="1:5" ht="55.5" customHeight="1" thickBot="1" x14ac:dyDescent="0.3">
      <c r="A23" s="8" t="s">
        <v>46</v>
      </c>
      <c r="B23" s="5" t="s">
        <v>22</v>
      </c>
      <c r="C23" s="7">
        <v>2800</v>
      </c>
      <c r="D23">
        <v>2800</v>
      </c>
      <c r="E23" s="9">
        <f t="shared" si="0"/>
        <v>0</v>
      </c>
    </row>
    <row r="24" spans="1:5" ht="45.75" customHeight="1" thickBot="1" x14ac:dyDescent="0.3">
      <c r="A24" s="8" t="s">
        <v>36</v>
      </c>
      <c r="B24" s="5" t="s">
        <v>23</v>
      </c>
      <c r="C24" s="7">
        <f>SUM(C25:C26)</f>
        <v>38484.9</v>
      </c>
      <c r="D24" s="7">
        <f>SUM(D25:D26)</f>
        <v>27305</v>
      </c>
      <c r="E24" s="9">
        <f t="shared" si="0"/>
        <v>-11179.900000000001</v>
      </c>
    </row>
    <row r="25" spans="1:5" ht="155.25" customHeight="1" thickBot="1" x14ac:dyDescent="0.3">
      <c r="A25" s="8" t="s">
        <v>47</v>
      </c>
      <c r="B25" s="5" t="s">
        <v>24</v>
      </c>
      <c r="C25" s="7">
        <v>19734.900000000001</v>
      </c>
      <c r="D25">
        <v>19734.900000000001</v>
      </c>
      <c r="E25" s="9">
        <f t="shared" si="0"/>
        <v>0</v>
      </c>
    </row>
    <row r="26" spans="1:5" ht="86.25" customHeight="1" thickBot="1" x14ac:dyDescent="0.3">
      <c r="A26" s="8" t="s">
        <v>48</v>
      </c>
      <c r="B26" s="5" t="s">
        <v>25</v>
      </c>
      <c r="C26" s="7">
        <v>18750</v>
      </c>
      <c r="D26" s="10">
        <v>7570.1</v>
      </c>
      <c r="E26" s="9">
        <f t="shared" si="0"/>
        <v>-11179.9</v>
      </c>
    </row>
    <row r="27" spans="1:5" ht="27.75" customHeight="1" thickBot="1" x14ac:dyDescent="0.3">
      <c r="A27" s="25" t="s">
        <v>26</v>
      </c>
      <c r="B27" s="26"/>
      <c r="C27" s="7">
        <f>SUM(C22+C24+C19)</f>
        <v>52206.8</v>
      </c>
      <c r="D27" s="7">
        <f>SUM(D22+D24+D19)</f>
        <v>52206.8</v>
      </c>
      <c r="E27" s="9">
        <f t="shared" si="0"/>
        <v>0</v>
      </c>
    </row>
    <row r="28" spans="1:5" ht="28.5" customHeight="1" thickBot="1" x14ac:dyDescent="0.3">
      <c r="A28" s="25" t="s">
        <v>27</v>
      </c>
      <c r="B28" s="26"/>
      <c r="C28" s="7">
        <f>SUM(C27+C18)</f>
        <v>106206.8</v>
      </c>
      <c r="D28" s="7">
        <f>SUM(D27+D18)</f>
        <v>106206.8</v>
      </c>
      <c r="E28" s="9">
        <f t="shared" si="0"/>
        <v>0</v>
      </c>
    </row>
    <row r="29" spans="1:5" ht="19.5" thickBot="1" x14ac:dyDescent="0.3">
      <c r="A29" s="8" t="s">
        <v>37</v>
      </c>
      <c r="B29" s="5" t="s">
        <v>28</v>
      </c>
      <c r="C29" s="7">
        <f>SUM(C30:C31)</f>
        <v>2000</v>
      </c>
      <c r="D29" s="7">
        <f>SUM(D30:D31)</f>
        <v>13492.900000000001</v>
      </c>
      <c r="E29" s="9">
        <f t="shared" si="0"/>
        <v>11492.900000000001</v>
      </c>
    </row>
    <row r="30" spans="1:5" ht="38.25" thickBot="1" x14ac:dyDescent="0.3">
      <c r="A30" s="8" t="s">
        <v>38</v>
      </c>
      <c r="B30" s="5" t="s">
        <v>29</v>
      </c>
      <c r="C30" s="7">
        <f>411.3+2</f>
        <v>413.3</v>
      </c>
      <c r="D30">
        <v>11906.2</v>
      </c>
      <c r="E30" s="9">
        <f t="shared" si="0"/>
        <v>11492.900000000001</v>
      </c>
    </row>
    <row r="31" spans="1:5" ht="38.25" thickBot="1" x14ac:dyDescent="0.3">
      <c r="A31" s="8" t="s">
        <v>49</v>
      </c>
      <c r="B31" s="5" t="s">
        <v>30</v>
      </c>
      <c r="C31" s="7">
        <v>1586.7</v>
      </c>
      <c r="D31">
        <v>1586.7</v>
      </c>
      <c r="E31" s="9">
        <f t="shared" si="0"/>
        <v>0</v>
      </c>
    </row>
    <row r="32" spans="1:5" ht="21" customHeight="1" thickBot="1" x14ac:dyDescent="0.3">
      <c r="A32" s="25" t="s">
        <v>31</v>
      </c>
      <c r="B32" s="26"/>
      <c r="C32" s="7">
        <f>SUM(C28+C29)</f>
        <v>108206.8</v>
      </c>
      <c r="D32" s="7">
        <f>SUM(D28+D29)</f>
        <v>119699.70000000001</v>
      </c>
      <c r="E32" s="9">
        <f t="shared" si="0"/>
        <v>11492.900000000009</v>
      </c>
    </row>
  </sheetData>
  <mergeCells count="12">
    <mergeCell ref="A32:B32"/>
    <mergeCell ref="A9:A10"/>
    <mergeCell ref="B9:B10"/>
    <mergeCell ref="A18:B18"/>
    <mergeCell ref="A27:B27"/>
    <mergeCell ref="A28:B28"/>
    <mergeCell ref="A6:C6"/>
    <mergeCell ref="A7:C7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69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A25" workbookViewId="0">
      <selection activeCell="C30" sqref="C30"/>
    </sheetView>
  </sheetViews>
  <sheetFormatPr defaultRowHeight="15" x14ac:dyDescent="0.25"/>
  <cols>
    <col min="1" max="1" width="33.85546875" style="11" customWidth="1"/>
    <col min="2" max="2" width="56.7109375" style="11" customWidth="1"/>
    <col min="3" max="3" width="34.140625" style="11" customWidth="1"/>
    <col min="4" max="13" width="0" style="11" hidden="1" customWidth="1"/>
    <col min="14" max="14" width="11.140625" style="11" hidden="1" customWidth="1"/>
    <col min="15" max="15" width="0" style="11" hidden="1" customWidth="1"/>
    <col min="16" max="16384" width="9.140625" style="11"/>
  </cols>
  <sheetData>
    <row r="1" spans="1:3" ht="15.75" x14ac:dyDescent="0.25">
      <c r="A1" s="31" t="s">
        <v>0</v>
      </c>
      <c r="B1" s="32"/>
      <c r="C1" s="32"/>
    </row>
    <row r="2" spans="1:3" ht="15.75" x14ac:dyDescent="0.25">
      <c r="A2" s="31" t="s">
        <v>1</v>
      </c>
      <c r="B2" s="32"/>
      <c r="C2" s="32"/>
    </row>
    <row r="3" spans="1:3" ht="15.75" x14ac:dyDescent="0.25">
      <c r="A3" s="31" t="s">
        <v>2</v>
      </c>
      <c r="B3" s="32"/>
      <c r="C3" s="32"/>
    </row>
    <row r="4" spans="1:3" ht="15.75" x14ac:dyDescent="0.25">
      <c r="A4" s="31" t="s">
        <v>50</v>
      </c>
      <c r="B4" s="32"/>
      <c r="C4" s="32"/>
    </row>
    <row r="5" spans="1:3" ht="18.75" x14ac:dyDescent="0.25">
      <c r="A5" s="12"/>
    </row>
    <row r="6" spans="1:3" ht="18.75" x14ac:dyDescent="0.25">
      <c r="A6" s="33" t="s">
        <v>4</v>
      </c>
      <c r="B6" s="32"/>
      <c r="C6" s="32"/>
    </row>
    <row r="7" spans="1:3" ht="41.25" customHeight="1" x14ac:dyDescent="0.25">
      <c r="A7" s="34" t="s">
        <v>5</v>
      </c>
      <c r="B7" s="35"/>
      <c r="C7" s="35"/>
    </row>
    <row r="8" spans="1:3" ht="19.5" thickBot="1" x14ac:dyDescent="0.3">
      <c r="A8" s="13"/>
    </row>
    <row r="9" spans="1:3" ht="18.75" x14ac:dyDescent="0.25">
      <c r="A9" s="36" t="s">
        <v>6</v>
      </c>
      <c r="B9" s="36" t="s">
        <v>7</v>
      </c>
      <c r="C9" s="14" t="s">
        <v>8</v>
      </c>
    </row>
    <row r="10" spans="1:3" ht="19.5" thickBot="1" x14ac:dyDescent="0.3">
      <c r="A10" s="37"/>
      <c r="B10" s="37"/>
      <c r="C10" s="15" t="s">
        <v>9</v>
      </c>
    </row>
    <row r="11" spans="1:3" ht="19.5" thickBot="1" x14ac:dyDescent="0.3">
      <c r="A11" s="16" t="s">
        <v>32</v>
      </c>
      <c r="B11" s="17" t="s">
        <v>10</v>
      </c>
      <c r="C11" s="18">
        <f>SUM(C12)</f>
        <v>22000</v>
      </c>
    </row>
    <row r="12" spans="1:3" ht="19.5" thickBot="1" x14ac:dyDescent="0.3">
      <c r="A12" s="16" t="s">
        <v>39</v>
      </c>
      <c r="B12" s="17" t="s">
        <v>11</v>
      </c>
      <c r="C12" s="18">
        <v>22000</v>
      </c>
    </row>
    <row r="13" spans="1:3" ht="19.5" thickBot="1" x14ac:dyDescent="0.3">
      <c r="A13" s="16" t="s">
        <v>33</v>
      </c>
      <c r="B13" s="17" t="s">
        <v>12</v>
      </c>
      <c r="C13" s="18">
        <f>SUM(C14:C17)</f>
        <v>32000</v>
      </c>
    </row>
    <row r="14" spans="1:3" ht="42" customHeight="1" thickBot="1" x14ac:dyDescent="0.3">
      <c r="A14" s="16" t="s">
        <v>40</v>
      </c>
      <c r="B14" s="17" t="s">
        <v>13</v>
      </c>
      <c r="C14" s="18">
        <v>2800</v>
      </c>
    </row>
    <row r="15" spans="1:3" ht="19.5" thickBot="1" x14ac:dyDescent="0.3">
      <c r="A15" s="16" t="s">
        <v>41</v>
      </c>
      <c r="B15" s="17" t="s">
        <v>14</v>
      </c>
      <c r="C15" s="18">
        <v>6500</v>
      </c>
    </row>
    <row r="16" spans="1:3" ht="19.5" thickBot="1" x14ac:dyDescent="0.3">
      <c r="A16" s="16" t="s">
        <v>42</v>
      </c>
      <c r="B16" s="17" t="s">
        <v>15</v>
      </c>
      <c r="C16" s="18">
        <v>22528</v>
      </c>
    </row>
    <row r="17" spans="1:15" ht="65.25" customHeight="1" thickBot="1" x14ac:dyDescent="0.3">
      <c r="A17" s="16" t="s">
        <v>43</v>
      </c>
      <c r="B17" s="19" t="s">
        <v>16</v>
      </c>
      <c r="C17" s="18">
        <v>172</v>
      </c>
    </row>
    <row r="18" spans="1:15" ht="48" customHeight="1" thickBot="1" x14ac:dyDescent="0.3">
      <c r="A18" s="29" t="s">
        <v>17</v>
      </c>
      <c r="B18" s="30"/>
      <c r="C18" s="18">
        <f>SUM(C11+C13)</f>
        <v>54000</v>
      </c>
    </row>
    <row r="19" spans="1:15" ht="57" thickBot="1" x14ac:dyDescent="0.3">
      <c r="A19" s="16" t="s">
        <v>34</v>
      </c>
      <c r="B19" s="17" t="s">
        <v>18</v>
      </c>
      <c r="C19" s="18">
        <f>SUM(C20:C21)</f>
        <v>22101.800000000003</v>
      </c>
    </row>
    <row r="20" spans="1:15" ht="134.25" customHeight="1" thickBot="1" x14ac:dyDescent="0.3">
      <c r="A20" s="16" t="s">
        <v>44</v>
      </c>
      <c r="B20" s="17" t="s">
        <v>19</v>
      </c>
      <c r="C20" s="18">
        <f>6209.6+8775.1</f>
        <v>14984.7</v>
      </c>
    </row>
    <row r="21" spans="1:15" ht="102" customHeight="1" thickBot="1" x14ac:dyDescent="0.3">
      <c r="A21" s="16" t="s">
        <v>45</v>
      </c>
      <c r="B21" s="17" t="s">
        <v>20</v>
      </c>
      <c r="C21" s="18">
        <f>4712.3+2404.8</f>
        <v>7117.1</v>
      </c>
    </row>
    <row r="22" spans="1:15" ht="52.5" customHeight="1" thickBot="1" x14ac:dyDescent="0.3">
      <c r="A22" s="16" t="s">
        <v>35</v>
      </c>
      <c r="B22" s="17" t="s">
        <v>21</v>
      </c>
      <c r="C22" s="18">
        <f>SUM(C23)</f>
        <v>2800</v>
      </c>
    </row>
    <row r="23" spans="1:15" ht="55.5" customHeight="1" thickBot="1" x14ac:dyDescent="0.3">
      <c r="A23" s="16" t="s">
        <v>46</v>
      </c>
      <c r="B23" s="17" t="s">
        <v>22</v>
      </c>
      <c r="C23" s="18">
        <v>2800</v>
      </c>
    </row>
    <row r="24" spans="1:15" ht="45.75" customHeight="1" thickBot="1" x14ac:dyDescent="0.3">
      <c r="A24" s="16" t="s">
        <v>36</v>
      </c>
      <c r="B24" s="17" t="s">
        <v>23</v>
      </c>
      <c r="C24" s="18">
        <f>SUM(C25:C26)</f>
        <v>27305</v>
      </c>
    </row>
    <row r="25" spans="1:15" ht="155.25" customHeight="1" thickBot="1" x14ac:dyDescent="0.3">
      <c r="A25" s="16" t="s">
        <v>47</v>
      </c>
      <c r="B25" s="17" t="s">
        <v>24</v>
      </c>
      <c r="C25" s="18">
        <v>19734.900000000001</v>
      </c>
    </row>
    <row r="26" spans="1:15" ht="86.25" customHeight="1" thickBot="1" x14ac:dyDescent="0.3">
      <c r="A26" s="16" t="s">
        <v>48</v>
      </c>
      <c r="B26" s="17" t="s">
        <v>25</v>
      </c>
      <c r="C26" s="18">
        <f>18750-11179.9</f>
        <v>7570.1</v>
      </c>
    </row>
    <row r="27" spans="1:15" ht="27.75" customHeight="1" thickBot="1" x14ac:dyDescent="0.3">
      <c r="A27" s="29" t="s">
        <v>26</v>
      </c>
      <c r="B27" s="30"/>
      <c r="C27" s="18">
        <f>SUM(C22+C24+C19)</f>
        <v>52206.8</v>
      </c>
    </row>
    <row r="28" spans="1:15" ht="28.5" customHeight="1" thickBot="1" x14ac:dyDescent="0.3">
      <c r="A28" s="29" t="s">
        <v>27</v>
      </c>
      <c r="B28" s="30"/>
      <c r="C28" s="18">
        <f>SUM(C27+C18)</f>
        <v>106206.8</v>
      </c>
    </row>
    <row r="29" spans="1:15" ht="19.5" thickBot="1" x14ac:dyDescent="0.3">
      <c r="A29" s="16" t="s">
        <v>37</v>
      </c>
      <c r="B29" s="17" t="s">
        <v>28</v>
      </c>
      <c r="C29" s="18">
        <f>SUM(C30:C31)</f>
        <v>13692.900000000001</v>
      </c>
    </row>
    <row r="30" spans="1:15" ht="38.25" thickBot="1" x14ac:dyDescent="0.3">
      <c r="A30" s="16" t="s">
        <v>38</v>
      </c>
      <c r="B30" s="17" t="s">
        <v>29</v>
      </c>
      <c r="C30" s="18">
        <f>187.2+2759+411.3+2-11.9+705.5+100+3782.9+970.2+3000+200</f>
        <v>12106.2</v>
      </c>
      <c r="D30" s="11">
        <v>187.2</v>
      </c>
      <c r="E30" s="11">
        <v>2759</v>
      </c>
      <c r="F30" s="11">
        <v>411.3</v>
      </c>
      <c r="G30" s="11">
        <v>2</v>
      </c>
      <c r="H30" s="11">
        <v>-11.9</v>
      </c>
      <c r="I30" s="11">
        <v>705.548</v>
      </c>
      <c r="J30" s="11">
        <v>100</v>
      </c>
      <c r="K30" s="11">
        <v>3782.8719999999998</v>
      </c>
      <c r="L30" s="11">
        <v>970.2</v>
      </c>
      <c r="M30" s="11">
        <v>3000</v>
      </c>
      <c r="N30" s="11">
        <f>SUM(D30:M30)</f>
        <v>11906.220000000001</v>
      </c>
      <c r="O30" s="11">
        <f>7434590+3970200-11856</f>
        <v>11392934</v>
      </c>
    </row>
    <row r="31" spans="1:15" ht="38.25" thickBot="1" x14ac:dyDescent="0.3">
      <c r="A31" s="16" t="s">
        <v>49</v>
      </c>
      <c r="B31" s="17" t="s">
        <v>30</v>
      </c>
      <c r="C31" s="18">
        <v>1586.7</v>
      </c>
    </row>
    <row r="32" spans="1:15" ht="21" customHeight="1" thickBot="1" x14ac:dyDescent="0.3">
      <c r="A32" s="29" t="s">
        <v>31</v>
      </c>
      <c r="B32" s="30"/>
      <c r="C32" s="18">
        <f>SUM(C28+C29)</f>
        <v>119899.70000000001</v>
      </c>
    </row>
    <row r="33" spans="4:15" x14ac:dyDescent="0.25">
      <c r="D33" s="11">
        <v>187170</v>
      </c>
      <c r="E33" s="11">
        <v>2759000</v>
      </c>
      <c r="F33" s="11">
        <v>399444</v>
      </c>
      <c r="G33" s="11">
        <v>2000</v>
      </c>
      <c r="I33" s="11">
        <v>705548</v>
      </c>
      <c r="J33" s="11">
        <v>100000</v>
      </c>
      <c r="K33" s="11">
        <v>3782872</v>
      </c>
      <c r="L33" s="11">
        <v>970200</v>
      </c>
      <c r="M33" s="11">
        <v>3000000</v>
      </c>
      <c r="N33" s="11">
        <f>SUM(D33:M33)</f>
        <v>11906234</v>
      </c>
      <c r="O33" s="11">
        <f>O30-N33</f>
        <v>-513300</v>
      </c>
    </row>
  </sheetData>
  <mergeCells count="12">
    <mergeCell ref="A32:B32"/>
    <mergeCell ref="A1:C1"/>
    <mergeCell ref="A2:C2"/>
    <mergeCell ref="A3:C3"/>
    <mergeCell ref="A4:C4"/>
    <mergeCell ref="A6:C6"/>
    <mergeCell ref="A7:C7"/>
    <mergeCell ref="A9:A10"/>
    <mergeCell ref="B9:B10"/>
    <mergeCell ref="A18:B18"/>
    <mergeCell ref="A27:B27"/>
    <mergeCell ref="A28:B28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</vt:lpstr>
      <vt:lpstr>измен 23.09.14</vt:lpstr>
      <vt:lpstr>Лист3</vt:lpstr>
      <vt:lpstr>до!Заголовки_для_печати</vt:lpstr>
      <vt:lpstr>'измен 23.09.14'!Заголовки_для_печати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Пинкевич</cp:lastModifiedBy>
  <cp:lastPrinted>2014-09-14T17:16:32Z</cp:lastPrinted>
  <dcterms:created xsi:type="dcterms:W3CDTF">2014-06-11T15:12:33Z</dcterms:created>
  <dcterms:modified xsi:type="dcterms:W3CDTF">2014-09-15T14:59:21Z</dcterms:modified>
</cp:coreProperties>
</file>