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440" windowHeight="102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Лист1!$A$8:$I$196</definedName>
    <definedName name="_xlnm.Print_Titles" localSheetId="0">Лист1!$7:$7</definedName>
  </definedNames>
  <calcPr calcId="145621" refMode="R1C1"/>
</workbook>
</file>

<file path=xl/calcChain.xml><?xml version="1.0" encoding="utf-8"?>
<calcChain xmlns="http://schemas.openxmlformats.org/spreadsheetml/2006/main">
  <c r="J14" i="1" l="1"/>
  <c r="J16" i="1"/>
  <c r="J20" i="1"/>
  <c r="J26" i="1"/>
  <c r="J29" i="1"/>
  <c r="J51" i="1"/>
  <c r="J68" i="1"/>
  <c r="J184" i="1"/>
  <c r="J178" i="1" l="1"/>
  <c r="J194" i="1" l="1"/>
  <c r="J193" i="1" s="1"/>
  <c r="J188" i="1"/>
  <c r="J187" i="1" s="1"/>
  <c r="J186" i="1" s="1"/>
  <c r="J183" i="1"/>
  <c r="J182" i="1" s="1"/>
  <c r="J181" i="1" s="1"/>
  <c r="J176" i="1"/>
  <c r="J170" i="1"/>
  <c r="J167" i="1"/>
  <c r="J165" i="1"/>
  <c r="J163" i="1"/>
  <c r="J157" i="1"/>
  <c r="J156" i="1" s="1"/>
  <c r="J155" i="1" s="1"/>
  <c r="J154" i="1" s="1"/>
  <c r="J152" i="1"/>
  <c r="J150" i="1"/>
  <c r="J147" i="1"/>
  <c r="J144" i="1" s="1"/>
  <c r="J145" i="1"/>
  <c r="J141" i="1"/>
  <c r="J140" i="1" s="1"/>
  <c r="J136" i="1"/>
  <c r="J135" i="1" s="1"/>
  <c r="J133" i="1"/>
  <c r="J132" i="1"/>
  <c r="J130" i="1"/>
  <c r="J128" i="1"/>
  <c r="J124" i="1"/>
  <c r="J121" i="1"/>
  <c r="J118" i="1"/>
  <c r="J114" i="1"/>
  <c r="J112" i="1"/>
  <c r="J111" i="1"/>
  <c r="J107" i="1"/>
  <c r="J105" i="1"/>
  <c r="J101" i="1"/>
  <c r="J99" i="1"/>
  <c r="J97" i="1"/>
  <c r="J93" i="1"/>
  <c r="J91" i="1"/>
  <c r="J89" i="1"/>
  <c r="J86" i="1"/>
  <c r="J84" i="1"/>
  <c r="J82" i="1"/>
  <c r="J76" i="1"/>
  <c r="J74" i="1"/>
  <c r="J72" i="1"/>
  <c r="J67" i="1"/>
  <c r="J66" i="1" s="1"/>
  <c r="J65" i="1" s="1"/>
  <c r="J64" i="1" s="1"/>
  <c r="J62" i="1"/>
  <c r="J60" i="1"/>
  <c r="J58" i="1"/>
  <c r="J56" i="1"/>
  <c r="J53" i="1"/>
  <c r="J52" i="1" s="1"/>
  <c r="J50" i="1"/>
  <c r="J48" i="1"/>
  <c r="J46" i="1"/>
  <c r="J44" i="1"/>
  <c r="J40" i="1"/>
  <c r="J39" i="1" s="1"/>
  <c r="J37" i="1"/>
  <c r="J36" i="1" s="1"/>
  <c r="J35" i="1" s="1"/>
  <c r="J33" i="1"/>
  <c r="J30" i="1"/>
  <c r="J28" i="1"/>
  <c r="J25" i="1"/>
  <c r="J24" i="1" s="1"/>
  <c r="J19" i="1"/>
  <c r="J15" i="1"/>
  <c r="J13" i="1"/>
  <c r="J96" i="1" l="1"/>
  <c r="J43" i="1"/>
  <c r="J12" i="1"/>
  <c r="J11" i="1" s="1"/>
  <c r="J10" i="1" s="1"/>
  <c r="J9" i="1" s="1"/>
  <c r="J192" i="1"/>
  <c r="J191" i="1" s="1"/>
  <c r="J180" i="1"/>
  <c r="J162" i="1"/>
  <c r="J161" i="1" s="1"/>
  <c r="J160" i="1" s="1"/>
  <c r="J149" i="1"/>
  <c r="J143" i="1" s="1"/>
  <c r="J139" i="1" s="1"/>
  <c r="J120" i="1"/>
  <c r="J117" i="1" s="1"/>
  <c r="J110" i="1" s="1"/>
  <c r="J104" i="1"/>
  <c r="J103" i="1" s="1"/>
  <c r="J95" i="1" s="1"/>
  <c r="J81" i="1"/>
  <c r="J80" i="1" s="1"/>
  <c r="J79" i="1" s="1"/>
  <c r="J71" i="1"/>
  <c r="J70" i="1" s="1"/>
  <c r="J69" i="1" s="1"/>
  <c r="J55" i="1"/>
  <c r="J42" i="1" s="1"/>
  <c r="J27" i="1"/>
  <c r="J23" i="1" s="1"/>
  <c r="H188" i="1"/>
  <c r="I189" i="1"/>
  <c r="H120" i="1"/>
  <c r="H117" i="1"/>
  <c r="H110" i="1" s="1"/>
  <c r="H109" i="1" s="1"/>
  <c r="H128" i="1"/>
  <c r="H81" i="1"/>
  <c r="H89" i="1"/>
  <c r="J109" i="1" l="1"/>
  <c r="J78" i="1"/>
  <c r="J22" i="1"/>
  <c r="H118" i="1"/>
  <c r="H130" i="1"/>
  <c r="H93" i="1"/>
  <c r="J21" i="1" l="1"/>
  <c r="J196" i="1" s="1"/>
  <c r="H167" i="1"/>
  <c r="H176" i="1"/>
  <c r="H178" i="1"/>
  <c r="H165" i="1" l="1"/>
  <c r="H101" i="1"/>
  <c r="H91" i="1"/>
  <c r="H46" i="1"/>
  <c r="H19" i="1"/>
  <c r="H133" i="1" l="1"/>
  <c r="I133" i="1" s="1"/>
  <c r="I134" i="1"/>
  <c r="H124" i="1"/>
  <c r="I127" i="1"/>
  <c r="I123" i="1"/>
  <c r="I126" i="1"/>
  <c r="H86" i="1"/>
  <c r="I88" i="1"/>
  <c r="H53" i="1"/>
  <c r="H30" i="1"/>
  <c r="I32" i="1"/>
  <c r="H132" i="1" l="1"/>
  <c r="H121" i="1"/>
  <c r="H136" i="1"/>
  <c r="H135" i="1" s="1"/>
  <c r="H183" i="1"/>
  <c r="I142" i="1" l="1"/>
  <c r="H141" i="1"/>
  <c r="H140" i="1" s="1"/>
  <c r="G141" i="1"/>
  <c r="H145" i="1"/>
  <c r="I145" i="1" s="1"/>
  <c r="I113" i="1"/>
  <c r="H112" i="1"/>
  <c r="H111" i="1" s="1"/>
  <c r="G112" i="1"/>
  <c r="G111" i="1" s="1"/>
  <c r="H114" i="1"/>
  <c r="I115" i="1"/>
  <c r="I116" i="1"/>
  <c r="I114" i="1" l="1"/>
  <c r="I141" i="1"/>
  <c r="I111" i="1"/>
  <c r="G140" i="1"/>
  <c r="I140" i="1" s="1"/>
  <c r="I112" i="1"/>
  <c r="H194" i="1" l="1"/>
  <c r="H193" i="1" s="1"/>
  <c r="H192" i="1" s="1"/>
  <c r="H187" i="1"/>
  <c r="H186" i="1" s="1"/>
  <c r="I186" i="1" s="1"/>
  <c r="H182" i="1"/>
  <c r="H181" i="1" s="1"/>
  <c r="H170" i="1"/>
  <c r="H163" i="1"/>
  <c r="H157" i="1"/>
  <c r="H156" i="1" s="1"/>
  <c r="H155" i="1" s="1"/>
  <c r="H150" i="1"/>
  <c r="H152" i="1"/>
  <c r="H147" i="1"/>
  <c r="I124" i="1"/>
  <c r="H107" i="1"/>
  <c r="I107" i="1" s="1"/>
  <c r="H105" i="1"/>
  <c r="H99" i="1"/>
  <c r="H97" i="1"/>
  <c r="I97" i="1" s="1"/>
  <c r="I86" i="1"/>
  <c r="H84" i="1"/>
  <c r="I84" i="1" s="1"/>
  <c r="H82" i="1"/>
  <c r="H76" i="1"/>
  <c r="I76" i="1" s="1"/>
  <c r="H74" i="1"/>
  <c r="I74" i="1" s="1"/>
  <c r="H72" i="1"/>
  <c r="H67" i="1"/>
  <c r="H66" i="1" s="1"/>
  <c r="H65" i="1" s="1"/>
  <c r="H62" i="1"/>
  <c r="I62" i="1" s="1"/>
  <c r="H60" i="1"/>
  <c r="I60" i="1" s="1"/>
  <c r="H58" i="1"/>
  <c r="I58" i="1" s="1"/>
  <c r="H56" i="1"/>
  <c r="I53" i="1"/>
  <c r="H50" i="1"/>
  <c r="I50" i="1" s="1"/>
  <c r="I46" i="1"/>
  <c r="H44" i="1"/>
  <c r="H40" i="1"/>
  <c r="H39" i="1" s="1"/>
  <c r="I39" i="1" s="1"/>
  <c r="H37" i="1"/>
  <c r="H36" i="1" s="1"/>
  <c r="H35" i="1" s="1"/>
  <c r="I35" i="1" s="1"/>
  <c r="I14" i="1"/>
  <c r="I16" i="1"/>
  <c r="I17" i="1"/>
  <c r="I18" i="1"/>
  <c r="I26" i="1"/>
  <c r="I29" i="1"/>
  <c r="I31" i="1"/>
  <c r="I34" i="1"/>
  <c r="I49" i="1"/>
  <c r="I38" i="1"/>
  <c r="I41" i="1"/>
  <c r="I45" i="1"/>
  <c r="I47" i="1"/>
  <c r="I51" i="1"/>
  <c r="I54" i="1"/>
  <c r="I57" i="1"/>
  <c r="I59" i="1"/>
  <c r="I61" i="1"/>
  <c r="I63" i="1"/>
  <c r="I68" i="1"/>
  <c r="I73" i="1"/>
  <c r="I75" i="1"/>
  <c r="I77" i="1"/>
  <c r="I83" i="1"/>
  <c r="I85" i="1"/>
  <c r="I87" i="1"/>
  <c r="I98" i="1"/>
  <c r="I100" i="1"/>
  <c r="I106" i="1"/>
  <c r="I108" i="1"/>
  <c r="I125" i="1"/>
  <c r="I146" i="1"/>
  <c r="I148" i="1"/>
  <c r="I151" i="1"/>
  <c r="I153" i="1"/>
  <c r="I158" i="1"/>
  <c r="I159" i="1"/>
  <c r="I171" i="1"/>
  <c r="I172" i="1"/>
  <c r="I173" i="1"/>
  <c r="I174" i="1"/>
  <c r="I164" i="1"/>
  <c r="I185" i="1"/>
  <c r="I190" i="1"/>
  <c r="I195" i="1"/>
  <c r="H48" i="1"/>
  <c r="I48" i="1" s="1"/>
  <c r="H33" i="1"/>
  <c r="I33" i="1" s="1"/>
  <c r="I30" i="1"/>
  <c r="H28" i="1"/>
  <c r="H25" i="1"/>
  <c r="H24" i="1" s="1"/>
  <c r="H15" i="1"/>
  <c r="I15" i="1" s="1"/>
  <c r="H13" i="1"/>
  <c r="I13" i="1" s="1"/>
  <c r="I24" i="1" l="1"/>
  <c r="H80" i="1"/>
  <c r="H79" i="1" s="1"/>
  <c r="I79" i="1" s="1"/>
  <c r="I163" i="1"/>
  <c r="H162" i="1"/>
  <c r="H161" i="1" s="1"/>
  <c r="H160" i="1" s="1"/>
  <c r="I160" i="1" s="1"/>
  <c r="I170" i="1"/>
  <c r="H96" i="1"/>
  <c r="I96" i="1" s="1"/>
  <c r="H27" i="1"/>
  <c r="I27" i="1" s="1"/>
  <c r="I147" i="1"/>
  <c r="H144" i="1"/>
  <c r="H149" i="1"/>
  <c r="I149" i="1" s="1"/>
  <c r="H52" i="1"/>
  <c r="I52" i="1" s="1"/>
  <c r="I28" i="1"/>
  <c r="I99" i="1"/>
  <c r="I25" i="1"/>
  <c r="I194" i="1"/>
  <c r="I192" i="1"/>
  <c r="H191" i="1"/>
  <c r="I191" i="1" s="1"/>
  <c r="I193" i="1"/>
  <c r="I188" i="1"/>
  <c r="I187" i="1"/>
  <c r="H180" i="1"/>
  <c r="I180" i="1" s="1"/>
  <c r="I183" i="1"/>
  <c r="I182" i="1"/>
  <c r="I181" i="1"/>
  <c r="I157" i="1"/>
  <c r="I155" i="1"/>
  <c r="H154" i="1"/>
  <c r="I154" i="1" s="1"/>
  <c r="I156" i="1"/>
  <c r="I152" i="1"/>
  <c r="I150" i="1"/>
  <c r="I121" i="1"/>
  <c r="I132" i="1"/>
  <c r="H104" i="1"/>
  <c r="H103" i="1" s="1"/>
  <c r="I103" i="1" s="1"/>
  <c r="I105" i="1"/>
  <c r="I82" i="1"/>
  <c r="H71" i="1"/>
  <c r="H70" i="1" s="1"/>
  <c r="H69" i="1" s="1"/>
  <c r="I69" i="1" s="1"/>
  <c r="I72" i="1"/>
  <c r="I67" i="1"/>
  <c r="H64" i="1"/>
  <c r="I64" i="1" s="1"/>
  <c r="I65" i="1"/>
  <c r="I66" i="1"/>
  <c r="H55" i="1"/>
  <c r="I55" i="1" s="1"/>
  <c r="I56" i="1"/>
  <c r="H43" i="1"/>
  <c r="I44" i="1"/>
  <c r="I40" i="1"/>
  <c r="I37" i="1"/>
  <c r="I36" i="1"/>
  <c r="H12" i="1"/>
  <c r="H11" i="1" s="1"/>
  <c r="H42" i="1" l="1"/>
  <c r="H23" i="1"/>
  <c r="H22" i="1" s="1"/>
  <c r="I43" i="1"/>
  <c r="I42" i="1"/>
  <c r="I144" i="1"/>
  <c r="H143" i="1"/>
  <c r="I117" i="1"/>
  <c r="I104" i="1"/>
  <c r="I12" i="1"/>
  <c r="I161" i="1"/>
  <c r="I162" i="1"/>
  <c r="I120" i="1"/>
  <c r="H95" i="1"/>
  <c r="I95" i="1" s="1"/>
  <c r="I81" i="1"/>
  <c r="I80" i="1"/>
  <c r="I70" i="1"/>
  <c r="I71" i="1"/>
  <c r="I23" i="1" l="1"/>
  <c r="I22" i="1"/>
  <c r="I143" i="1"/>
  <c r="H139" i="1"/>
  <c r="H10" i="1"/>
  <c r="I11" i="1"/>
  <c r="I110" i="1"/>
  <c r="H78" i="1"/>
  <c r="H21" i="1" l="1"/>
  <c r="I139" i="1"/>
  <c r="I109" i="1"/>
  <c r="H9" i="1"/>
  <c r="I9" i="1" s="1"/>
  <c r="I10" i="1"/>
  <c r="I78" i="1"/>
  <c r="H196" i="1" l="1"/>
  <c r="I21" i="1"/>
  <c r="I196" i="1" l="1"/>
</calcChain>
</file>

<file path=xl/sharedStrings.xml><?xml version="1.0" encoding="utf-8"?>
<sst xmlns="http://schemas.openxmlformats.org/spreadsheetml/2006/main" count="532" uniqueCount="157">
  <si>
    <t>ВЕДОМСТВЕННАЯ   СТРУКТУРА  РАСХОДОВ</t>
  </si>
  <si>
    <t>наименование</t>
  </si>
  <si>
    <t>Код ГР</t>
  </si>
  <si>
    <t>Рз</t>
  </si>
  <si>
    <t>ПР</t>
  </si>
  <si>
    <t>ЦСР</t>
  </si>
  <si>
    <t>ВР</t>
  </si>
  <si>
    <t xml:space="preserve"> Сумма (тыс. руб.) </t>
  </si>
  <si>
    <t>Совет депутатов муниципального образования Кузьмоловское городское поселение Всеволожского муниципального района Ленинградской области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</si>
  <si>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</si>
  <si>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</si>
  <si>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органов местного самоуправления</t>
  </si>
  <si>
    <t>Непрограммные расходы. Расходы на выплаты по оплате труда работников органов местного самоуправления в рамках обеспечения деятельности главы МО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</si>
  <si>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</si>
  <si>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органов местного самоуправления. Совет депутатов</t>
  </si>
  <si>
    <t>Иные выплаты персоналу государственных (муниципальных) органов, за исключением фонда оплаты труда</t>
  </si>
  <si>
    <t>122 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</si>
  <si>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</si>
  <si>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</si>
  <si>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 Кузьмоловское городское поселение Всеволожского муниципального района Ленинградской области</t>
  </si>
  <si>
    <t>Расходы на обеспечение функций органов местного самоуправления – глава администрации</t>
  </si>
  <si>
    <t>Расходы на выплаты по оплате туда работников органов местного самоуправления в рамках обеспечения деятельности главы администрации МО</t>
  </si>
  <si>
    <t>Фонд оплаты труда государственных (муниципальных) органов и взносы по обязательному социальному страхованию</t>
  </si>
  <si>
    <t>Расходы на обеспечение функций органов местного самоуправления - администрации</t>
  </si>
  <si>
    <t>Расходы на выплаты по оплате труда работников органов местного самоуправления в рамках обеспечение деятельности администрации местного самоуправления муниципального образования</t>
  </si>
  <si>
    <t>Расходы на обеспечение функций органов местного самоуправления в рамках обеспечение деятельности администрации  муниципального образования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</si>
  <si>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</si>
  <si>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</t>
  </si>
  <si>
    <t>Расходы на выполнение передаваемых полномочий Ленинградской области в сфере административных правоотношений</t>
  </si>
  <si>
    <t>Обеспечение проведения выборов и референдумов</t>
  </si>
  <si>
    <t>Обеспечение проведения выборов</t>
  </si>
  <si>
    <t>Проведение выборов в представительные органы МО</t>
  </si>
  <si>
    <t>Резервные фонды</t>
  </si>
  <si>
    <t>Резервный фонд администрации муниципального образования  в рамках непрограммных расходов органов местного самоуправления муниципального образования "Кузьмоловское городское поселение" Всеволожского муниципального района Ленинградской области</t>
  </si>
  <si>
    <t>Резервные средства</t>
  </si>
  <si>
    <t>Другие общегосударственные вопросы</t>
  </si>
  <si>
    <t>Другие общегосударственные расходы</t>
  </si>
  <si>
    <t>Выполнение других обязательств государства в части закупок прочих товаров, работ и услуг для муниципальных нужд</t>
  </si>
  <si>
    <t>Выполнение других обязательств государства по закупкам товаров, работ и услуг в сфере информационно-коммуникационных технологий</t>
  </si>
  <si>
    <t>Выполнение других обязательств государства в части иных выплат персоналу государственных (муниципальных) органов, за исключением фонда оплаты труда</t>
  </si>
  <si>
    <t>Муниципальная программа  "Управление имуществом и земельными отношениями на территории МО Кузьмоловское городское поселение Всеволожского муниципального района Ленинградской области в  2015 году"</t>
  </si>
  <si>
    <t>Содержание имущества казны</t>
  </si>
  <si>
    <t>Муниципальная программа «Социальное развитие МО Кузьмоловское городское поселение на 2015 год»</t>
  </si>
  <si>
    <t>Организация работы с людьми пожилого возраста</t>
  </si>
  <si>
    <t>Организация работы с многодетными семьями</t>
  </si>
  <si>
    <t>Проведение общегосударственных праздников на территории</t>
  </si>
  <si>
    <t>Организация работы с людьми с ограниченными возможностями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</si>
  <si>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</si>
  <si>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</si>
  <si>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</si>
  <si>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</si>
  <si>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</si>
  <si>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«Пожарная безопасность, безопасность на водных объектах, защита населения от чрезвычайных ситуаций и снижение рисков их возникновения на территории МО Кузьмоловское городское поселение на 2015 год»</t>
  </si>
  <si>
    <t>Мероприятия по защите населения и территорий от чрезвычайных ситуаций</t>
  </si>
  <si>
    <t>Мероприятия по пожарной безопасности</t>
  </si>
  <si>
    <t>Организация мероприятия. Разработка документации по делам ГО И ЧС</t>
  </si>
  <si>
    <t>НАЦИОНАЛЬНАЯ ЭКОНОМИКА</t>
  </si>
  <si>
    <t>Дорожное хозяйство(дорожные фонды)</t>
  </si>
  <si>
    <t>Муниципальная программа "Развитие и ремонт объектов жилищно-коммунального комплекса муниципального образования кузьмоловское городское поселение Всеволожского муниципального района Ленинградской области на 2015 год"</t>
  </si>
  <si>
    <t>Подпрограмма:   Ремонт автомобильных дорог, подъездов к дворовым территориям, пешеходных дорожек, площадок для парковки автомобильного транспорта</t>
  </si>
  <si>
    <t>Капитальный ремонт и ремонт автомобильных дорог общего пользования местного значения, в т.ч. в населенных пунктах</t>
  </si>
  <si>
    <t>Капитальный ремонт и ремонт дворовых территорий многоквартирных домов, проездов к дворовым территориям многоквавртирных домов в населенных пунктах</t>
  </si>
  <si>
    <t>Проектирование и строительство (реконструкция) автомобильных дорог общего пользования местного значения и  искусственных сооружений на них</t>
  </si>
  <si>
    <t>Муниципальная программа " Управление имущественными и земельными отношениями на территории МО Кузьмоловское городское поселение на 2015 год"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</si>
  <si>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</si>
  <si>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</si>
  <si>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Муниципальная программа "Развитие и ремонт объектов жилищно-коммунального комплекса муниципального образования  Кузьмоловское городское поселение Всеволожского муниципального района Ленинградской области на 2015 год"</t>
  </si>
  <si>
    <t>Подпрограмма: Проектно - изыскательские работы</t>
  </si>
  <si>
    <t>Проектирование объектов инженерной и транспортной инфраструктуры на земельных участках, предоставленных для ИЖС</t>
  </si>
  <si>
    <t>Разработка проектно-сметной документации комплексного развития земельного участка, расположенного на территории дер. Куялово Всеволожского района Ленинградской области</t>
  </si>
  <si>
    <t>ЖИЛИЩНО-КОММУНАЛЬНОЕ ХОЗЯЙСТВО</t>
  </si>
  <si>
    <t>Коммунальное хозяйство</t>
  </si>
  <si>
    <t>Муниципальная программа «Социальное развитие  МО Кузьмоловское городское поселение на 2015 год»</t>
  </si>
  <si>
    <t>Субсидия на возмещение выпадающих доходов  МКП «Кузьмоловская баня»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</si>
  <si>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</si>
  <si>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Подпрограмма:   Ремонт объектов коммунального хозяйства</t>
  </si>
  <si>
    <t>Мероприятия в области коммунального хозяйства по содержанию имущества</t>
  </si>
  <si>
    <t>Подпрограмма: Содержание объектов жилищно - коммунального комплекса</t>
  </si>
  <si>
    <t>Обслуживание объектов ливневой канализации</t>
  </si>
  <si>
    <t>Благоустройство</t>
  </si>
  <si>
    <t>Подпрограмма: Благоустройство</t>
  </si>
  <si>
    <t>Мероприятия по благоустройству городских округов и поселений</t>
  </si>
  <si>
    <t>Проектирование и строительство объектов благоустройства</t>
  </si>
  <si>
    <t>Бюджетные инвестиции в объекты капитального строительства государственной(муниципальной) собственности</t>
  </si>
  <si>
    <t>03 </t>
  </si>
  <si>
    <t>Содержание территорий общего пользования  поселения</t>
  </si>
  <si>
    <t>Обслуживание линий наружного освещения</t>
  </si>
  <si>
    <t>ОБРАЗОВАНИЕ</t>
  </si>
  <si>
    <t>Молодежная политика и оздоровление детей</t>
  </si>
  <si>
    <t>Развитие молодежной политики на территории МО Кузьмоловское ГП</t>
  </si>
  <si>
    <t>Организация трудовых бригад. Иные выплаты персоналу государственных (муниципальных) органов, за исключением фонда оплаты труда</t>
  </si>
  <si>
    <t>244 </t>
  </si>
  <si>
    <t>КУЛЬТУРА,  КИНЕМАТОГРАФИЯ</t>
  </si>
  <si>
    <t>Культура</t>
  </si>
  <si>
    <t xml:space="preserve">Обеспечение деятельности муниципальных казенных учреждениий культуры </t>
  </si>
  <si>
    <t>Фонд оплаты труда казенных учреждений и взносы по обязательному социальному страхованию</t>
  </si>
  <si>
    <t>Иные выплаты персоналу казенных учреждений, за исключением фонда оплаты труда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</si>
  <si>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соглашениями. Библиотечный фонд.</t>
  </si>
  <si>
    <t>СОЦИАЛЬНАЯ ПОЛИТИКА</t>
  </si>
  <si>
    <t>Пенсионное обеспечение</t>
  </si>
  <si>
    <t>Пенсионное обеспечение. Доплаты к пенсиям государственных служащих субъектов Российской Федерации и муниципальных служащих</t>
  </si>
  <si>
    <t>Пособия, компенсации, иные социальные выплаты гражданам, кроме   публичных нормативных обязательств</t>
  </si>
  <si>
    <t>Социальное обеспечение населения</t>
  </si>
  <si>
    <t>Оказание социальной помощи жителям МО Кузьмоловское городское поселение</t>
  </si>
  <si>
    <t>ФИЗИЧЕСКАЯ КУЛЬТУРА И СПОРТ</t>
  </si>
  <si>
    <t>Другие вопросы в области физической культуры и спорта</t>
  </si>
  <si>
    <t>Развитие физкультуры и спорта на территории МО Кузьмоловское ГП</t>
  </si>
  <si>
    <t>ВСЕГО РАСХОДОВ</t>
  </si>
  <si>
    <t>002</t>
  </si>
  <si>
    <t>01</t>
  </si>
  <si>
    <t>00</t>
  </si>
  <si>
    <t>001</t>
  </si>
  <si>
    <t>02</t>
  </si>
  <si>
    <t>03</t>
  </si>
  <si>
    <t>04</t>
  </si>
  <si>
    <t>05</t>
  </si>
  <si>
    <t>07</t>
  </si>
  <si>
    <t>08</t>
  </si>
  <si>
    <t>10</t>
  </si>
  <si>
    <t>09</t>
  </si>
  <si>
    <t>12</t>
  </si>
  <si>
    <t>НАЦИОНАЛЬНАЯ ОБОРОНА</t>
  </si>
  <si>
    <t>Мероприятия в области коммунального хозяйства по строительству инженерных сетей</t>
  </si>
  <si>
    <t>Закупка товаров, работ, услуг в целях капитального ремонта государственного (муниципального) имущества</t>
  </si>
  <si>
    <t xml:space="preserve">Приложение № 8                                                                             </t>
  </si>
  <si>
    <t>Другие вопросы в области национальной экономики</t>
  </si>
  <si>
    <t>Иные пенсии, социальные доплаты к пенсиям</t>
  </si>
  <si>
    <t>"Мероприятия в области жилищного хозяйства. Расходы на содержание объектов жилого фонда"</t>
  </si>
  <si>
    <t>ЖИЛИЩНОЕ ХОЗЯЙСТВО</t>
  </si>
  <si>
    <t>13</t>
  </si>
  <si>
    <t>Расходы на формирование фонда капитального ремонта</t>
  </si>
  <si>
    <r>
      <t>МО Кузьмоловское городское поселение</t>
    </r>
    <r>
      <rPr>
        <sz val="18"/>
        <color rgb="FF000000"/>
        <rFont val="Times New Roman"/>
        <family val="1"/>
        <charset val="204"/>
      </rPr>
      <t xml:space="preserve">                                                             </t>
    </r>
  </si>
  <si>
    <t>Непрограммные расходы. Содержание аппарата Совета депутатов.</t>
  </si>
  <si>
    <t>Капитальный ремонт и ремонт автомобильных дорог за счет средств дорожного фонда Ленинградской области</t>
  </si>
  <si>
    <t>Проектирование объектов инженерной и транспортной инфраструктуры на земельных участках,предоставленных для ИЖС</t>
  </si>
  <si>
    <t>МП "Социальное развитие МО "Кузьмоловское ГП". Капитальный ремонт объектов культуры городских поселений ЛО.</t>
  </si>
  <si>
    <t>"МП: "Социальное развитие МО Кузьмоловское ГП". Мероприятия по развитию общественной инфраструктуры"</t>
  </si>
  <si>
    <t>МП "Социальное развитие МО Кузьмоловское ГП. Обеспечение деятельности муниципальных казенных учреждений. Субсидии на капитальный ремонт объектов культуры городских поселений"</t>
  </si>
  <si>
    <t>Централизованное обеспечение подведомственных учреждений</t>
  </si>
  <si>
    <t>Уплата иных платежей</t>
  </si>
  <si>
    <t>Субсидии на решение вопросов местного значения по созданию инженерной и транспортной инфраструктуры на земельных участках</t>
  </si>
  <si>
    <t>МП "Развитие и ремонт объектов ЖКХ "Мероприятия в области коммунального хозяйства по строительству инженерных сетей. Субсидии на софинансирование мероприятий по проектированию объектов инженерной и транспортной инфраструктуры."</t>
  </si>
  <si>
    <t>Бюджетные инвестиции в объекты капитального строительства государственной (муниципальной) собственности</t>
  </si>
  <si>
    <t>Субсидии на мероприятия, направленные на безаварийную работу объектов водоснабжения и водоотведения</t>
  </si>
  <si>
    <t>Закупка товаров, работ, услуг в целях капитального ремонта государственного(муниципального) имущества</t>
  </si>
  <si>
    <t>Субсидии на капитальный ремонт и ремонт дворовых территорий и проездов за счет средств дорожного фонда Ленинградской области</t>
  </si>
  <si>
    <t>Субсидии на реализацию мероприятий по подготовке объектов теплоснабжения к отопительному сезону</t>
  </si>
  <si>
    <t>Приобретение товаров, работ, услуг в пользу граждан в целях их социального обеспечения</t>
  </si>
  <si>
    <t xml:space="preserve"> План на 2015 год Сумма (тыс. руб.) </t>
  </si>
  <si>
    <t xml:space="preserve">Факт за 6 мес.2015 г.Сумма (тыс. руб.) </t>
  </si>
  <si>
    <t>бюджета муниципального образования  Кузьмоловское городское  поселение Всеволожского муниципального района Ленинградской области за 1-ое полугодие  2015 года</t>
  </si>
  <si>
    <t>от 28.07.2015 № 252</t>
  </si>
  <si>
    <t xml:space="preserve">к Постановлению администрации </t>
  </si>
  <si>
    <t>И.О.главы администрации</t>
  </si>
  <si>
    <t>А.С.Кожевников</t>
  </si>
  <si>
    <t xml:space="preserve">Начальник сектора по экономике,
бухгалтерскому учету и отчетности-
-главный бухгалтер
</t>
  </si>
  <si>
    <t>Е.А.Шереметьева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</si>
</sst>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/>
    <xf numFmtId="0" fontId="4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2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2" fontId="1" fillId="0" borderId="0" xfId="0" applyNumberFormat="1" applyFont="1" applyFill="1" applyAlignment="1"/>
    <xf numFmtId="0" fontId="3" fillId="0" borderId="1" xfId="0" applyFont="1" applyFill="1" applyBorder="1" applyAlignment="1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zoomScale="70" zoomScaleNormal="70" workbookViewId="0">
      <selection activeCell="C8" sqref="C8"/>
    </sheetView>
  </sheetViews>
  <sheetFormatPr defaultRowHeight="23.25" x14ac:dyDescent="0.35"/>
  <cols>
    <col min="1" max="1" width="77.42578125" style="1" customWidth="1"/>
    <col min="2" max="2" width="12.42578125" style="1" customWidth="1"/>
    <col min="3" max="3" width="12" style="1" customWidth="1"/>
    <col min="4" max="4" width="11.85546875" style="1" customWidth="1"/>
    <col min="5" max="5" width="20.85546875" style="1" customWidth="1"/>
    <col min="6" max="6" width="12" style="1" customWidth="1"/>
    <col min="7" max="7" width="14.5703125" style="29" hidden="1" customWidth="1"/>
    <col min="8" max="8" width="20.85546875" style="1" customWidth="1"/>
    <col min="9" max="9" width="12.7109375" style="1" hidden="1" customWidth="1"/>
    <col min="10" max="10" width="20.28515625" style="1" customWidth="1"/>
    <col min="11" max="16384" width="9.140625" style="1"/>
  </cols>
  <sheetData>
    <row r="1" spans="1:10" x14ac:dyDescent="0.35">
      <c r="A1" s="36"/>
      <c r="B1" s="33"/>
      <c r="C1" s="33"/>
      <c r="D1" s="33"/>
      <c r="E1" s="33"/>
      <c r="F1" s="33"/>
      <c r="G1" s="33"/>
      <c r="H1" s="33" t="s">
        <v>124</v>
      </c>
    </row>
    <row r="2" spans="1:10" x14ac:dyDescent="0.35">
      <c r="A2" s="36"/>
      <c r="B2" s="33"/>
      <c r="C2" s="33"/>
      <c r="D2" s="33"/>
      <c r="E2" s="33"/>
      <c r="F2" s="33" t="s">
        <v>152</v>
      </c>
      <c r="G2" s="33"/>
      <c r="H2" s="33"/>
    </row>
    <row r="3" spans="1:10" x14ac:dyDescent="0.35">
      <c r="A3" s="36"/>
      <c r="B3" s="32"/>
      <c r="C3" s="32"/>
      <c r="D3" s="32"/>
      <c r="E3" s="32" t="s">
        <v>131</v>
      </c>
      <c r="F3" s="32"/>
      <c r="G3" s="32"/>
      <c r="H3" s="32"/>
    </row>
    <row r="4" spans="1:10" x14ac:dyDescent="0.35">
      <c r="A4" s="32"/>
      <c r="B4" s="32"/>
      <c r="C4" s="32"/>
      <c r="D4" s="32"/>
      <c r="E4" s="32"/>
      <c r="F4" s="32"/>
      <c r="G4" s="32"/>
      <c r="H4" s="32" t="s">
        <v>151</v>
      </c>
      <c r="I4" s="32"/>
      <c r="J4" s="32"/>
    </row>
    <row r="5" spans="1:10" x14ac:dyDescent="0.35">
      <c r="A5" s="34" t="s">
        <v>0</v>
      </c>
      <c r="B5" s="34"/>
      <c r="C5" s="34"/>
      <c r="D5" s="34"/>
      <c r="E5" s="34"/>
      <c r="F5" s="34"/>
      <c r="G5" s="34"/>
    </row>
    <row r="6" spans="1:10" ht="74.25" customHeight="1" x14ac:dyDescent="0.35">
      <c r="A6" s="35" t="s">
        <v>150</v>
      </c>
      <c r="B6" s="35"/>
      <c r="C6" s="35"/>
      <c r="D6" s="35"/>
      <c r="E6" s="35"/>
      <c r="F6" s="35"/>
      <c r="G6" s="35"/>
    </row>
    <row r="7" spans="1:10" ht="93" x14ac:dyDescent="0.35">
      <c r="A7" s="2" t="s">
        <v>1</v>
      </c>
      <c r="B7" s="2" t="s">
        <v>2</v>
      </c>
      <c r="C7" s="2" t="s">
        <v>3</v>
      </c>
      <c r="D7" s="2" t="s">
        <v>4</v>
      </c>
      <c r="E7" s="3" t="s">
        <v>5</v>
      </c>
      <c r="F7" s="3" t="s">
        <v>6</v>
      </c>
      <c r="G7" s="4" t="s">
        <v>7</v>
      </c>
      <c r="H7" s="31" t="s">
        <v>148</v>
      </c>
      <c r="I7" s="5"/>
      <c r="J7" s="31" t="s">
        <v>149</v>
      </c>
    </row>
    <row r="8" spans="1:10" x14ac:dyDescent="0.35">
      <c r="A8" s="2"/>
      <c r="B8" s="2"/>
      <c r="C8" s="2"/>
      <c r="D8" s="2"/>
      <c r="E8" s="3"/>
      <c r="F8" s="3"/>
      <c r="G8" s="4"/>
      <c r="H8" s="5"/>
      <c r="I8" s="5"/>
      <c r="J8" s="5"/>
    </row>
    <row r="9" spans="1:10" ht="112.5" x14ac:dyDescent="0.35">
      <c r="A9" s="6" t="s">
        <v>8</v>
      </c>
      <c r="B9" s="7" t="s">
        <v>108</v>
      </c>
      <c r="C9" s="8"/>
      <c r="D9" s="8"/>
      <c r="E9" s="5"/>
      <c r="F9" s="5"/>
      <c r="G9" s="9">
        <v>2272.5</v>
      </c>
      <c r="H9" s="5">
        <f>H10</f>
        <v>3810.5</v>
      </c>
      <c r="I9" s="5">
        <f>G9-H9</f>
        <v>-1538</v>
      </c>
      <c r="J9" s="5">
        <f>J10</f>
        <v>1789.8999999999999</v>
      </c>
    </row>
    <row r="10" spans="1:10" ht="45" x14ac:dyDescent="0.35">
      <c r="A10" s="6" t="s">
        <v>9</v>
      </c>
      <c r="B10" s="7"/>
      <c r="C10" s="7" t="s">
        <v>109</v>
      </c>
      <c r="D10" s="7" t="s">
        <v>110</v>
      </c>
      <c r="E10" s="10"/>
      <c r="F10" s="10"/>
      <c r="G10" s="9">
        <v>2272.5</v>
      </c>
      <c r="H10" s="5">
        <f>H11</f>
        <v>3810.5</v>
      </c>
      <c r="I10" s="5">
        <f t="shared" ref="I10:I72" si="0">G10-H10</f>
        <v>-1538</v>
      </c>
      <c r="J10" s="5">
        <f>J11</f>
        <v>1789.8999999999999</v>
      </c>
    </row>
    <row r="11" spans="1:10" ht="116.25" x14ac:dyDescent="0.35">
      <c r="A11" s="11" t="s">
        <v>10</v>
      </c>
      <c r="B11" s="12"/>
      <c r="C11" s="12" t="s">
        <v>109</v>
      </c>
      <c r="D11" s="12" t="s">
        <v>113</v>
      </c>
      <c r="E11" s="13"/>
      <c r="F11" s="13"/>
      <c r="G11" s="14">
        <v>2272.5</v>
      </c>
      <c r="H11" s="5">
        <f>H12+H19</f>
        <v>3810.5</v>
      </c>
      <c r="I11" s="5">
        <f t="shared" si="0"/>
        <v>-1538</v>
      </c>
      <c r="J11" s="5">
        <f>J12+J19</f>
        <v>1789.8999999999999</v>
      </c>
    </row>
    <row r="12" spans="1:10" ht="46.5" x14ac:dyDescent="0.35">
      <c r="A12" s="15" t="s">
        <v>11</v>
      </c>
      <c r="B12" s="16"/>
      <c r="C12" s="16" t="s">
        <v>109</v>
      </c>
      <c r="D12" s="16" t="s">
        <v>113</v>
      </c>
      <c r="E12" s="3">
        <v>8210000</v>
      </c>
      <c r="F12" s="5"/>
      <c r="G12" s="4">
        <v>2272.5</v>
      </c>
      <c r="H12" s="5">
        <f>H13+H15</f>
        <v>3224.5</v>
      </c>
      <c r="I12" s="5">
        <f t="shared" si="0"/>
        <v>-952</v>
      </c>
      <c r="J12" s="5">
        <f>J13+J15</f>
        <v>1601.1</v>
      </c>
    </row>
    <row r="13" spans="1:10" ht="116.25" x14ac:dyDescent="0.35">
      <c r="A13" s="15" t="s">
        <v>12</v>
      </c>
      <c r="B13" s="16"/>
      <c r="C13" s="16" t="s">
        <v>109</v>
      </c>
      <c r="D13" s="16" t="s">
        <v>113</v>
      </c>
      <c r="E13" s="3">
        <v>8210014</v>
      </c>
      <c r="F13" s="5"/>
      <c r="G13" s="4">
        <v>2180</v>
      </c>
      <c r="H13" s="5">
        <f>H14</f>
        <v>2180</v>
      </c>
      <c r="I13" s="5">
        <f t="shared" si="0"/>
        <v>0</v>
      </c>
      <c r="J13" s="5">
        <f>J14</f>
        <v>1088.4000000000001</v>
      </c>
    </row>
    <row r="14" spans="1:10" ht="139.5" x14ac:dyDescent="0.35">
      <c r="A14" s="15" t="s">
        <v>13</v>
      </c>
      <c r="B14" s="16"/>
      <c r="C14" s="16" t="s">
        <v>109</v>
      </c>
      <c r="D14" s="16" t="s">
        <v>113</v>
      </c>
      <c r="E14" s="3">
        <v>8210014</v>
      </c>
      <c r="F14" s="3">
        <v>121</v>
      </c>
      <c r="G14" s="4">
        <v>2180</v>
      </c>
      <c r="H14" s="5">
        <v>2180</v>
      </c>
      <c r="I14" s="5">
        <f t="shared" si="0"/>
        <v>0</v>
      </c>
      <c r="J14" s="5">
        <f>1477-388.6</f>
        <v>1088.4000000000001</v>
      </c>
    </row>
    <row r="15" spans="1:10" ht="69.75" x14ac:dyDescent="0.35">
      <c r="A15" s="17" t="s">
        <v>14</v>
      </c>
      <c r="B15" s="16"/>
      <c r="C15" s="16" t="s">
        <v>109</v>
      </c>
      <c r="D15" s="16" t="s">
        <v>113</v>
      </c>
      <c r="E15" s="3">
        <v>8210015</v>
      </c>
      <c r="F15" s="3"/>
      <c r="G15" s="4">
        <v>92.5</v>
      </c>
      <c r="H15" s="5">
        <f>H16+H17+H18</f>
        <v>1044.5</v>
      </c>
      <c r="I15" s="5">
        <f t="shared" si="0"/>
        <v>-952</v>
      </c>
      <c r="J15" s="5">
        <f>J16+J17+J18</f>
        <v>512.69999999999993</v>
      </c>
    </row>
    <row r="16" spans="1:10" ht="93" x14ac:dyDescent="0.35">
      <c r="A16" s="17" t="s">
        <v>15</v>
      </c>
      <c r="B16" s="16"/>
      <c r="C16" s="16" t="s">
        <v>109</v>
      </c>
      <c r="D16" s="16" t="s">
        <v>113</v>
      </c>
      <c r="E16" s="3">
        <v>8210015</v>
      </c>
      <c r="F16" s="3" t="s">
        <v>16</v>
      </c>
      <c r="G16" s="4">
        <v>68.400000000000006</v>
      </c>
      <c r="H16" s="5">
        <v>1003.4</v>
      </c>
      <c r="I16" s="5">
        <f t="shared" si="0"/>
        <v>-935</v>
      </c>
      <c r="J16" s="5">
        <f>584.3-86.8</f>
        <v>497.49999999999994</v>
      </c>
    </row>
    <row r="17" spans="1:10" ht="69.75" x14ac:dyDescent="0.35">
      <c r="A17" s="17" t="s">
        <v>17</v>
      </c>
      <c r="B17" s="16"/>
      <c r="C17" s="16" t="s">
        <v>109</v>
      </c>
      <c r="D17" s="16" t="s">
        <v>113</v>
      </c>
      <c r="E17" s="3">
        <v>8210015</v>
      </c>
      <c r="F17" s="3">
        <v>242</v>
      </c>
      <c r="G17" s="4">
        <v>6</v>
      </c>
      <c r="H17" s="5">
        <v>6</v>
      </c>
      <c r="I17" s="5">
        <f t="shared" si="0"/>
        <v>0</v>
      </c>
      <c r="J17" s="5">
        <v>0</v>
      </c>
    </row>
    <row r="18" spans="1:10" ht="69.75" x14ac:dyDescent="0.35">
      <c r="A18" s="17" t="s">
        <v>18</v>
      </c>
      <c r="B18" s="16"/>
      <c r="C18" s="16" t="s">
        <v>109</v>
      </c>
      <c r="D18" s="16" t="s">
        <v>113</v>
      </c>
      <c r="E18" s="3">
        <v>8210015</v>
      </c>
      <c r="F18" s="3">
        <v>244</v>
      </c>
      <c r="G18" s="4">
        <v>18.100000000000001</v>
      </c>
      <c r="H18" s="5">
        <v>35.1</v>
      </c>
      <c r="I18" s="5">
        <f t="shared" si="0"/>
        <v>-17</v>
      </c>
      <c r="J18" s="5">
        <v>15.2</v>
      </c>
    </row>
    <row r="19" spans="1:10" ht="46.5" x14ac:dyDescent="0.35">
      <c r="A19" s="17" t="s">
        <v>132</v>
      </c>
      <c r="B19" s="16"/>
      <c r="C19" s="16" t="s">
        <v>109</v>
      </c>
      <c r="D19" s="16" t="s">
        <v>113</v>
      </c>
      <c r="E19" s="3">
        <v>8290014</v>
      </c>
      <c r="F19" s="3"/>
      <c r="G19" s="4"/>
      <c r="H19" s="5">
        <f>H20</f>
        <v>586</v>
      </c>
      <c r="I19" s="5"/>
      <c r="J19" s="5">
        <f>J20</f>
        <v>188.8</v>
      </c>
    </row>
    <row r="20" spans="1:10" ht="93" x14ac:dyDescent="0.35">
      <c r="A20" s="17" t="s">
        <v>22</v>
      </c>
      <c r="B20" s="16"/>
      <c r="C20" s="16" t="s">
        <v>109</v>
      </c>
      <c r="D20" s="16" t="s">
        <v>113</v>
      </c>
      <c r="E20" s="3">
        <v>8290014</v>
      </c>
      <c r="F20" s="3">
        <v>121</v>
      </c>
      <c r="G20" s="4"/>
      <c r="H20" s="5">
        <v>586</v>
      </c>
      <c r="I20" s="5"/>
      <c r="J20" s="5">
        <f>258.8-70</f>
        <v>188.8</v>
      </c>
    </row>
    <row r="21" spans="1:10" ht="112.5" x14ac:dyDescent="0.35">
      <c r="A21" s="18" t="s">
        <v>19</v>
      </c>
      <c r="B21" s="19" t="s">
        <v>111</v>
      </c>
      <c r="C21" s="8"/>
      <c r="D21" s="8"/>
      <c r="E21" s="5"/>
      <c r="F21" s="5"/>
      <c r="G21" s="9">
        <v>103174.1</v>
      </c>
      <c r="H21" s="20">
        <f>H22+H64+H69+H78+H109+H154+H160+H180+H191</f>
        <v>122058.1</v>
      </c>
      <c r="I21" s="5">
        <f t="shared" si="0"/>
        <v>-18884</v>
      </c>
      <c r="J21" s="20">
        <f>J22+J64+J69+J78+J109+J154+J160+J180+J191</f>
        <v>37197.700000000004</v>
      </c>
    </row>
    <row r="22" spans="1:10" ht="45" x14ac:dyDescent="0.35">
      <c r="A22" s="6" t="s">
        <v>9</v>
      </c>
      <c r="B22" s="7"/>
      <c r="C22" s="7" t="s">
        <v>109</v>
      </c>
      <c r="D22" s="7" t="s">
        <v>110</v>
      </c>
      <c r="E22" s="10"/>
      <c r="F22" s="10"/>
      <c r="G22" s="9">
        <v>22468.9</v>
      </c>
      <c r="H22" s="20">
        <f>H23+H35+H39+H42</f>
        <v>25745</v>
      </c>
      <c r="I22" s="5">
        <f t="shared" si="0"/>
        <v>-3276.0999999999985</v>
      </c>
      <c r="J22" s="20">
        <f>J23+J35+J39+J42</f>
        <v>12630.7</v>
      </c>
    </row>
    <row r="23" spans="1:10" ht="139.5" x14ac:dyDescent="0.35">
      <c r="A23" s="11" t="s">
        <v>13</v>
      </c>
      <c r="B23" s="12"/>
      <c r="C23" s="12" t="s">
        <v>109</v>
      </c>
      <c r="D23" s="12" t="s">
        <v>114</v>
      </c>
      <c r="E23" s="13"/>
      <c r="F23" s="13"/>
      <c r="G23" s="14">
        <v>11896.1</v>
      </c>
      <c r="H23" s="5">
        <f>H24+H27</f>
        <v>13204.2</v>
      </c>
      <c r="I23" s="5">
        <f t="shared" si="0"/>
        <v>-1308.1000000000004</v>
      </c>
      <c r="J23" s="5">
        <f>J24+J27</f>
        <v>7289.6</v>
      </c>
    </row>
    <row r="24" spans="1:10" ht="69.75" x14ac:dyDescent="0.35">
      <c r="A24" s="17" t="s">
        <v>20</v>
      </c>
      <c r="B24" s="16"/>
      <c r="C24" s="16" t="s">
        <v>109</v>
      </c>
      <c r="D24" s="16" t="s">
        <v>114</v>
      </c>
      <c r="E24" s="3">
        <v>8230000</v>
      </c>
      <c r="F24" s="3"/>
      <c r="G24" s="4">
        <v>2022</v>
      </c>
      <c r="H24" s="5">
        <f>H25</f>
        <v>2022</v>
      </c>
      <c r="I24" s="5">
        <f t="shared" si="0"/>
        <v>0</v>
      </c>
      <c r="J24" s="5">
        <f>J25</f>
        <v>938.7</v>
      </c>
    </row>
    <row r="25" spans="1:10" ht="116.25" x14ac:dyDescent="0.35">
      <c r="A25" s="17" t="s">
        <v>21</v>
      </c>
      <c r="B25" s="16"/>
      <c r="C25" s="16" t="s">
        <v>109</v>
      </c>
      <c r="D25" s="16" t="s">
        <v>114</v>
      </c>
      <c r="E25" s="3">
        <v>8230014</v>
      </c>
      <c r="F25" s="3"/>
      <c r="G25" s="4">
        <v>2022</v>
      </c>
      <c r="H25" s="5">
        <f>H26</f>
        <v>2022</v>
      </c>
      <c r="I25" s="5">
        <f t="shared" si="0"/>
        <v>0</v>
      </c>
      <c r="J25" s="5">
        <f>J26</f>
        <v>938.7</v>
      </c>
    </row>
    <row r="26" spans="1:10" ht="93" x14ac:dyDescent="0.35">
      <c r="A26" s="17" t="s">
        <v>22</v>
      </c>
      <c r="B26" s="16"/>
      <c r="C26" s="16" t="s">
        <v>109</v>
      </c>
      <c r="D26" s="16" t="s">
        <v>114</v>
      </c>
      <c r="E26" s="3">
        <v>8230014</v>
      </c>
      <c r="F26" s="3">
        <v>121</v>
      </c>
      <c r="G26" s="4">
        <v>2022</v>
      </c>
      <c r="H26" s="5">
        <v>2022</v>
      </c>
      <c r="I26" s="5">
        <f t="shared" si="0"/>
        <v>0</v>
      </c>
      <c r="J26" s="5">
        <f>1311.4-372.7</f>
        <v>938.7</v>
      </c>
    </row>
    <row r="27" spans="1:10" ht="69.75" x14ac:dyDescent="0.35">
      <c r="A27" s="17" t="s">
        <v>23</v>
      </c>
      <c r="B27" s="16"/>
      <c r="C27" s="16" t="s">
        <v>109</v>
      </c>
      <c r="D27" s="16" t="s">
        <v>114</v>
      </c>
      <c r="E27" s="3">
        <v>8240000</v>
      </c>
      <c r="F27" s="3"/>
      <c r="G27" s="4">
        <v>9874.1</v>
      </c>
      <c r="H27" s="5">
        <f>H28+H30+H33</f>
        <v>11182.2</v>
      </c>
      <c r="I27" s="5">
        <f t="shared" si="0"/>
        <v>-1308.1000000000004</v>
      </c>
      <c r="J27" s="5">
        <f>J28+J30+J33</f>
        <v>6350.9000000000005</v>
      </c>
    </row>
    <row r="28" spans="1:10" ht="139.5" x14ac:dyDescent="0.35">
      <c r="A28" s="17" t="s">
        <v>24</v>
      </c>
      <c r="B28" s="16"/>
      <c r="C28" s="16" t="s">
        <v>109</v>
      </c>
      <c r="D28" s="16" t="s">
        <v>114</v>
      </c>
      <c r="E28" s="3">
        <v>8240014</v>
      </c>
      <c r="F28" s="3"/>
      <c r="G28" s="4">
        <v>9123</v>
      </c>
      <c r="H28" s="5">
        <f>H29</f>
        <v>9123</v>
      </c>
      <c r="I28" s="5">
        <f t="shared" si="0"/>
        <v>0</v>
      </c>
      <c r="J28" s="5">
        <f>J29</f>
        <v>4648.6000000000004</v>
      </c>
    </row>
    <row r="29" spans="1:10" ht="93" x14ac:dyDescent="0.35">
      <c r="A29" s="17" t="s">
        <v>22</v>
      </c>
      <c r="B29" s="16"/>
      <c r="C29" s="16" t="s">
        <v>109</v>
      </c>
      <c r="D29" s="16" t="s">
        <v>114</v>
      </c>
      <c r="E29" s="3">
        <v>8240014</v>
      </c>
      <c r="F29" s="3">
        <v>121</v>
      </c>
      <c r="G29" s="4">
        <v>9123</v>
      </c>
      <c r="H29" s="5">
        <v>9123</v>
      </c>
      <c r="I29" s="5">
        <f t="shared" si="0"/>
        <v>0</v>
      </c>
      <c r="J29" s="5">
        <f>5383-734.4</f>
        <v>4648.6000000000004</v>
      </c>
    </row>
    <row r="30" spans="1:10" ht="116.25" x14ac:dyDescent="0.35">
      <c r="A30" s="17" t="s">
        <v>25</v>
      </c>
      <c r="B30" s="16"/>
      <c r="C30" s="16" t="s">
        <v>109</v>
      </c>
      <c r="D30" s="16" t="s">
        <v>114</v>
      </c>
      <c r="E30" s="3">
        <v>8240015</v>
      </c>
      <c r="F30" s="3"/>
      <c r="G30" s="4">
        <v>227</v>
      </c>
      <c r="H30" s="5">
        <f>H31+H32</f>
        <v>1537.1000000000001</v>
      </c>
      <c r="I30" s="5">
        <f t="shared" si="0"/>
        <v>-1310.1000000000001</v>
      </c>
      <c r="J30" s="5">
        <f>J31+J32</f>
        <v>1441.2</v>
      </c>
    </row>
    <row r="31" spans="1:10" ht="69.75" x14ac:dyDescent="0.35">
      <c r="A31" s="17" t="s">
        <v>17</v>
      </c>
      <c r="B31" s="16"/>
      <c r="C31" s="16" t="s">
        <v>109</v>
      </c>
      <c r="D31" s="16" t="s">
        <v>114</v>
      </c>
      <c r="E31" s="3">
        <v>8240015</v>
      </c>
      <c r="F31" s="3">
        <v>242</v>
      </c>
      <c r="G31" s="4">
        <v>227</v>
      </c>
      <c r="H31" s="5">
        <v>169.4</v>
      </c>
      <c r="I31" s="5">
        <f t="shared" si="0"/>
        <v>57.599999999999994</v>
      </c>
      <c r="J31" s="5">
        <v>81.2</v>
      </c>
    </row>
    <row r="32" spans="1:10" ht="69.75" x14ac:dyDescent="0.35">
      <c r="A32" s="17" t="s">
        <v>18</v>
      </c>
      <c r="B32" s="16"/>
      <c r="C32" s="16" t="s">
        <v>109</v>
      </c>
      <c r="D32" s="16" t="s">
        <v>114</v>
      </c>
      <c r="E32" s="3">
        <v>8240015</v>
      </c>
      <c r="F32" s="3">
        <v>244</v>
      </c>
      <c r="G32" s="4">
        <v>227</v>
      </c>
      <c r="H32" s="5">
        <v>1367.7</v>
      </c>
      <c r="I32" s="5">
        <f t="shared" ref="I32" si="1">G32-H32</f>
        <v>-1140.7</v>
      </c>
      <c r="J32" s="5">
        <v>1360</v>
      </c>
    </row>
    <row r="33" spans="1:10" ht="209.25" x14ac:dyDescent="0.35">
      <c r="A33" s="17" t="s">
        <v>26</v>
      </c>
      <c r="B33" s="16"/>
      <c r="C33" s="16" t="s">
        <v>109</v>
      </c>
      <c r="D33" s="16" t="s">
        <v>114</v>
      </c>
      <c r="E33" s="3">
        <v>8240600</v>
      </c>
      <c r="F33" s="3"/>
      <c r="G33" s="4">
        <v>522.1</v>
      </c>
      <c r="H33" s="5">
        <f>H34</f>
        <v>522.1</v>
      </c>
      <c r="I33" s="5">
        <f t="shared" si="0"/>
        <v>0</v>
      </c>
      <c r="J33" s="5">
        <f>J34</f>
        <v>261.10000000000002</v>
      </c>
    </row>
    <row r="34" spans="1:10" x14ac:dyDescent="0.35">
      <c r="A34" s="17" t="s">
        <v>27</v>
      </c>
      <c r="B34" s="16"/>
      <c r="C34" s="16" t="s">
        <v>109</v>
      </c>
      <c r="D34" s="16" t="s">
        <v>114</v>
      </c>
      <c r="E34" s="3">
        <v>8240600</v>
      </c>
      <c r="F34" s="3">
        <v>540</v>
      </c>
      <c r="G34" s="4">
        <v>522.1</v>
      </c>
      <c r="H34" s="5">
        <v>522.1</v>
      </c>
      <c r="I34" s="5">
        <f t="shared" si="0"/>
        <v>0</v>
      </c>
      <c r="J34" s="5">
        <v>261.10000000000002</v>
      </c>
    </row>
    <row r="35" spans="1:10" ht="46.5" x14ac:dyDescent="0.35">
      <c r="A35" s="21" t="s">
        <v>29</v>
      </c>
      <c r="B35" s="12"/>
      <c r="C35" s="12" t="s">
        <v>109</v>
      </c>
      <c r="D35" s="12" t="s">
        <v>116</v>
      </c>
      <c r="E35" s="13"/>
      <c r="F35" s="13"/>
      <c r="G35" s="14">
        <v>50</v>
      </c>
      <c r="H35" s="22">
        <f>H36</f>
        <v>50</v>
      </c>
      <c r="I35" s="5">
        <f t="shared" si="0"/>
        <v>0</v>
      </c>
      <c r="J35" s="22">
        <f>J36</f>
        <v>0</v>
      </c>
    </row>
    <row r="36" spans="1:10" x14ac:dyDescent="0.35">
      <c r="A36" s="17" t="s">
        <v>30</v>
      </c>
      <c r="B36" s="16"/>
      <c r="C36" s="16" t="s">
        <v>109</v>
      </c>
      <c r="D36" s="16" t="s">
        <v>116</v>
      </c>
      <c r="E36" s="3">
        <v>8250000</v>
      </c>
      <c r="F36" s="3"/>
      <c r="G36" s="4">
        <v>50</v>
      </c>
      <c r="H36" s="22">
        <f>H37</f>
        <v>50</v>
      </c>
      <c r="I36" s="5">
        <f t="shared" si="0"/>
        <v>0</v>
      </c>
      <c r="J36" s="22">
        <f>J37</f>
        <v>0</v>
      </c>
    </row>
    <row r="37" spans="1:10" ht="46.5" x14ac:dyDescent="0.35">
      <c r="A37" s="17" t="s">
        <v>31</v>
      </c>
      <c r="B37" s="16"/>
      <c r="C37" s="16" t="s">
        <v>109</v>
      </c>
      <c r="D37" s="16" t="s">
        <v>116</v>
      </c>
      <c r="E37" s="3">
        <v>8250001</v>
      </c>
      <c r="F37" s="5"/>
      <c r="G37" s="4">
        <v>50</v>
      </c>
      <c r="H37" s="22">
        <f>H38</f>
        <v>50</v>
      </c>
      <c r="I37" s="5">
        <f t="shared" si="0"/>
        <v>0</v>
      </c>
      <c r="J37" s="22">
        <f>J38</f>
        <v>0</v>
      </c>
    </row>
    <row r="38" spans="1:10" ht="69.75" x14ac:dyDescent="0.35">
      <c r="A38" s="17" t="s">
        <v>18</v>
      </c>
      <c r="B38" s="16"/>
      <c r="C38" s="16" t="s">
        <v>109</v>
      </c>
      <c r="D38" s="16" t="s">
        <v>116</v>
      </c>
      <c r="E38" s="3">
        <v>8250001</v>
      </c>
      <c r="F38" s="3">
        <v>244</v>
      </c>
      <c r="G38" s="4">
        <v>50</v>
      </c>
      <c r="H38" s="22">
        <v>50</v>
      </c>
      <c r="I38" s="5">
        <f t="shared" si="0"/>
        <v>0</v>
      </c>
      <c r="J38" s="22">
        <v>0</v>
      </c>
    </row>
    <row r="39" spans="1:10" x14ac:dyDescent="0.35">
      <c r="A39" s="11" t="s">
        <v>32</v>
      </c>
      <c r="B39" s="12"/>
      <c r="C39" s="12" t="s">
        <v>109</v>
      </c>
      <c r="D39" s="12">
        <v>11</v>
      </c>
      <c r="E39" s="13"/>
      <c r="F39" s="13"/>
      <c r="G39" s="14">
        <v>2269.5</v>
      </c>
      <c r="H39" s="5">
        <f>H40</f>
        <v>2269.4</v>
      </c>
      <c r="I39" s="5">
        <f t="shared" si="0"/>
        <v>9.9999999999909051E-2</v>
      </c>
      <c r="J39" s="5">
        <f>J40</f>
        <v>0</v>
      </c>
    </row>
    <row r="40" spans="1:10" ht="186" x14ac:dyDescent="0.35">
      <c r="A40" s="17" t="s">
        <v>33</v>
      </c>
      <c r="B40" s="16"/>
      <c r="C40" s="16" t="s">
        <v>109</v>
      </c>
      <c r="D40" s="16">
        <v>11</v>
      </c>
      <c r="E40" s="3">
        <v>8260002</v>
      </c>
      <c r="F40" s="3"/>
      <c r="G40" s="4">
        <v>2269.5</v>
      </c>
      <c r="H40" s="5">
        <f>H41</f>
        <v>2269.4</v>
      </c>
      <c r="I40" s="5">
        <f t="shared" si="0"/>
        <v>9.9999999999909051E-2</v>
      </c>
      <c r="J40" s="5">
        <f>J41</f>
        <v>0</v>
      </c>
    </row>
    <row r="41" spans="1:10" x14ac:dyDescent="0.35">
      <c r="A41" s="17" t="s">
        <v>34</v>
      </c>
      <c r="B41" s="16"/>
      <c r="C41" s="16" t="s">
        <v>109</v>
      </c>
      <c r="D41" s="16">
        <v>11</v>
      </c>
      <c r="E41" s="3">
        <v>8260002</v>
      </c>
      <c r="F41" s="3">
        <v>870</v>
      </c>
      <c r="G41" s="4">
        <v>2269.5</v>
      </c>
      <c r="H41" s="5">
        <v>2269.4</v>
      </c>
      <c r="I41" s="5">
        <f t="shared" si="0"/>
        <v>9.9999999999909051E-2</v>
      </c>
      <c r="J41" s="5">
        <v>0</v>
      </c>
    </row>
    <row r="42" spans="1:10" x14ac:dyDescent="0.35">
      <c r="A42" s="23" t="s">
        <v>35</v>
      </c>
      <c r="B42" s="12"/>
      <c r="C42" s="12" t="s">
        <v>109</v>
      </c>
      <c r="D42" s="12">
        <v>13</v>
      </c>
      <c r="E42" s="13"/>
      <c r="F42" s="13"/>
      <c r="G42" s="14">
        <v>8253.2999999999993</v>
      </c>
      <c r="H42" s="22">
        <f>H43+H50+H52+H55+H48</f>
        <v>10221.4</v>
      </c>
      <c r="I42" s="5">
        <f t="shared" si="0"/>
        <v>-1968.1000000000004</v>
      </c>
      <c r="J42" s="22">
        <f>J43+J50+J52+J55+J48</f>
        <v>5341.1</v>
      </c>
    </row>
    <row r="43" spans="1:10" x14ac:dyDescent="0.35">
      <c r="A43" s="17" t="s">
        <v>36</v>
      </c>
      <c r="B43" s="16"/>
      <c r="C43" s="16" t="s">
        <v>109</v>
      </c>
      <c r="D43" s="16">
        <v>13</v>
      </c>
      <c r="E43" s="3">
        <v>8220000</v>
      </c>
      <c r="F43" s="3"/>
      <c r="G43" s="4">
        <v>2223.5</v>
      </c>
      <c r="H43" s="5">
        <f>H44+H46</f>
        <v>1859.4</v>
      </c>
      <c r="I43" s="5">
        <f t="shared" si="0"/>
        <v>364.09999999999991</v>
      </c>
      <c r="J43" s="5">
        <f>J44+J46</f>
        <v>1143.4000000000001</v>
      </c>
    </row>
    <row r="44" spans="1:10" ht="93" x14ac:dyDescent="0.35">
      <c r="A44" s="17" t="s">
        <v>37</v>
      </c>
      <c r="B44" s="16"/>
      <c r="C44" s="16" t="s">
        <v>109</v>
      </c>
      <c r="D44" s="16">
        <v>13</v>
      </c>
      <c r="E44" s="3">
        <v>8220004</v>
      </c>
      <c r="F44" s="3"/>
      <c r="G44" s="4">
        <v>1923.5</v>
      </c>
      <c r="H44" s="5">
        <f>H45</f>
        <v>1042.7</v>
      </c>
      <c r="I44" s="5">
        <f t="shared" si="0"/>
        <v>880.8</v>
      </c>
      <c r="J44" s="5">
        <f>J45</f>
        <v>706.1</v>
      </c>
    </row>
    <row r="45" spans="1:10" ht="69.75" x14ac:dyDescent="0.35">
      <c r="A45" s="17" t="s">
        <v>18</v>
      </c>
      <c r="B45" s="16"/>
      <c r="C45" s="16" t="s">
        <v>109</v>
      </c>
      <c r="D45" s="16">
        <v>13</v>
      </c>
      <c r="E45" s="3">
        <v>8220004</v>
      </c>
      <c r="F45" s="3">
        <v>244</v>
      </c>
      <c r="G45" s="4">
        <v>1923.5</v>
      </c>
      <c r="H45" s="5">
        <v>1042.7</v>
      </c>
      <c r="I45" s="5">
        <f t="shared" si="0"/>
        <v>880.8</v>
      </c>
      <c r="J45" s="5">
        <v>706.1</v>
      </c>
    </row>
    <row r="46" spans="1:10" ht="93" x14ac:dyDescent="0.35">
      <c r="A46" s="17" t="s">
        <v>38</v>
      </c>
      <c r="B46" s="16"/>
      <c r="C46" s="16" t="s">
        <v>109</v>
      </c>
      <c r="D46" s="16">
        <v>13</v>
      </c>
      <c r="E46" s="3">
        <v>8220005</v>
      </c>
      <c r="F46" s="5"/>
      <c r="G46" s="4">
        <v>300</v>
      </c>
      <c r="H46" s="5">
        <f>H47</f>
        <v>816.7</v>
      </c>
      <c r="I46" s="5">
        <f t="shared" si="0"/>
        <v>-516.70000000000005</v>
      </c>
      <c r="J46" s="5">
        <f>J47</f>
        <v>437.3</v>
      </c>
    </row>
    <row r="47" spans="1:10" ht="69.75" x14ac:dyDescent="0.35">
      <c r="A47" s="17" t="s">
        <v>17</v>
      </c>
      <c r="B47" s="16"/>
      <c r="C47" s="16" t="s">
        <v>109</v>
      </c>
      <c r="D47" s="16">
        <v>13</v>
      </c>
      <c r="E47" s="3">
        <v>8220005</v>
      </c>
      <c r="F47" s="3">
        <v>242</v>
      </c>
      <c r="G47" s="4">
        <v>300</v>
      </c>
      <c r="H47" s="5">
        <v>816.7</v>
      </c>
      <c r="I47" s="5">
        <f t="shared" si="0"/>
        <v>-516.70000000000005</v>
      </c>
      <c r="J47" s="5">
        <v>437.3</v>
      </c>
    </row>
    <row r="48" spans="1:10" ht="93" x14ac:dyDescent="0.35">
      <c r="A48" s="17" t="s">
        <v>28</v>
      </c>
      <c r="B48" s="16"/>
      <c r="C48" s="16" t="s">
        <v>109</v>
      </c>
      <c r="D48" s="16" t="s">
        <v>129</v>
      </c>
      <c r="E48" s="3">
        <v>8247134</v>
      </c>
      <c r="F48" s="5"/>
      <c r="G48" s="4">
        <v>2</v>
      </c>
      <c r="H48" s="22">
        <f>H49</f>
        <v>2</v>
      </c>
      <c r="I48" s="5">
        <f>G48-H48</f>
        <v>0</v>
      </c>
      <c r="J48" s="22">
        <f>J49</f>
        <v>0</v>
      </c>
    </row>
    <row r="49" spans="1:10" ht="93" x14ac:dyDescent="0.35">
      <c r="A49" s="17" t="s">
        <v>15</v>
      </c>
      <c r="B49" s="16"/>
      <c r="C49" s="16" t="s">
        <v>109</v>
      </c>
      <c r="D49" s="16" t="s">
        <v>129</v>
      </c>
      <c r="E49" s="3">
        <v>8247134</v>
      </c>
      <c r="F49" s="3">
        <v>122</v>
      </c>
      <c r="G49" s="4">
        <v>2</v>
      </c>
      <c r="H49" s="22">
        <v>2</v>
      </c>
      <c r="I49" s="5">
        <f>G49-H49</f>
        <v>0</v>
      </c>
      <c r="J49" s="22">
        <v>0</v>
      </c>
    </row>
    <row r="50" spans="1:10" ht="116.25" x14ac:dyDescent="0.35">
      <c r="A50" s="17" t="s">
        <v>39</v>
      </c>
      <c r="B50" s="16"/>
      <c r="C50" s="16" t="s">
        <v>109</v>
      </c>
      <c r="D50" s="16">
        <v>13</v>
      </c>
      <c r="E50" s="3">
        <v>8270006</v>
      </c>
      <c r="F50" s="5"/>
      <c r="G50" s="4">
        <v>2731.1</v>
      </c>
      <c r="H50" s="5">
        <f>H51</f>
        <v>6387.1</v>
      </c>
      <c r="I50" s="5">
        <f t="shared" si="0"/>
        <v>-3656.0000000000005</v>
      </c>
      <c r="J50" s="5">
        <f>J51</f>
        <v>3003.7</v>
      </c>
    </row>
    <row r="51" spans="1:10" ht="93" x14ac:dyDescent="0.35">
      <c r="A51" s="17" t="s">
        <v>15</v>
      </c>
      <c r="B51" s="16"/>
      <c r="C51" s="16" t="s">
        <v>109</v>
      </c>
      <c r="D51" s="16">
        <v>13</v>
      </c>
      <c r="E51" s="3">
        <v>8270006</v>
      </c>
      <c r="F51" s="3">
        <v>122</v>
      </c>
      <c r="G51" s="4">
        <v>2731.1</v>
      </c>
      <c r="H51" s="5">
        <v>6387.1</v>
      </c>
      <c r="I51" s="5">
        <f t="shared" si="0"/>
        <v>-3656.0000000000005</v>
      </c>
      <c r="J51" s="5">
        <f>3403.1-399.4</f>
        <v>3003.7</v>
      </c>
    </row>
    <row r="52" spans="1:10" ht="162.75" x14ac:dyDescent="0.35">
      <c r="A52" s="17" t="s">
        <v>40</v>
      </c>
      <c r="B52" s="16"/>
      <c r="C52" s="16" t="s">
        <v>109</v>
      </c>
      <c r="D52" s="16">
        <v>13</v>
      </c>
      <c r="E52" s="3">
        <v>8500000</v>
      </c>
      <c r="F52" s="3"/>
      <c r="G52" s="4">
        <v>1450</v>
      </c>
      <c r="H52" s="5">
        <f>H53</f>
        <v>1320.8</v>
      </c>
      <c r="I52" s="5">
        <f t="shared" si="0"/>
        <v>129.20000000000005</v>
      </c>
      <c r="J52" s="5">
        <f>J53</f>
        <v>887.9</v>
      </c>
    </row>
    <row r="53" spans="1:10" x14ac:dyDescent="0.35">
      <c r="A53" s="17" t="s">
        <v>41</v>
      </c>
      <c r="B53" s="16"/>
      <c r="C53" s="16" t="s">
        <v>109</v>
      </c>
      <c r="D53" s="16">
        <v>13</v>
      </c>
      <c r="E53" s="3">
        <v>8501014</v>
      </c>
      <c r="F53" s="3"/>
      <c r="G53" s="4">
        <v>1450</v>
      </c>
      <c r="H53" s="5">
        <f>H54</f>
        <v>1320.8</v>
      </c>
      <c r="I53" s="5">
        <f t="shared" si="0"/>
        <v>129.20000000000005</v>
      </c>
      <c r="J53" s="5">
        <f>J54</f>
        <v>887.9</v>
      </c>
    </row>
    <row r="54" spans="1:10" ht="69.75" x14ac:dyDescent="0.35">
      <c r="A54" s="17" t="s">
        <v>18</v>
      </c>
      <c r="B54" s="16"/>
      <c r="C54" s="16" t="s">
        <v>109</v>
      </c>
      <c r="D54" s="16">
        <v>13</v>
      </c>
      <c r="E54" s="3">
        <v>8501014</v>
      </c>
      <c r="F54" s="3">
        <v>244</v>
      </c>
      <c r="G54" s="4">
        <v>1450</v>
      </c>
      <c r="H54" s="5">
        <v>1320.8</v>
      </c>
      <c r="I54" s="5">
        <f t="shared" si="0"/>
        <v>129.20000000000005</v>
      </c>
      <c r="J54" s="5">
        <v>887.9</v>
      </c>
    </row>
    <row r="55" spans="1:10" ht="93" x14ac:dyDescent="0.35">
      <c r="A55" s="17" t="s">
        <v>42</v>
      </c>
      <c r="B55" s="16"/>
      <c r="C55" s="16" t="s">
        <v>109</v>
      </c>
      <c r="D55" s="16">
        <v>13</v>
      </c>
      <c r="E55" s="3">
        <v>8600000</v>
      </c>
      <c r="F55" s="5"/>
      <c r="G55" s="4">
        <v>1848.7</v>
      </c>
      <c r="H55" s="5">
        <f>H56+H58+H60+H62</f>
        <v>652.1</v>
      </c>
      <c r="I55" s="5">
        <f t="shared" si="0"/>
        <v>1196.5999999999999</v>
      </c>
      <c r="J55" s="5">
        <f>J56+J58+J60+J62</f>
        <v>306.10000000000002</v>
      </c>
    </row>
    <row r="56" spans="1:10" ht="46.5" x14ac:dyDescent="0.35">
      <c r="A56" s="17" t="s">
        <v>43</v>
      </c>
      <c r="B56" s="16"/>
      <c r="C56" s="16" t="s">
        <v>109</v>
      </c>
      <c r="D56" s="16">
        <v>13</v>
      </c>
      <c r="E56" s="3">
        <v>8600004</v>
      </c>
      <c r="F56" s="5"/>
      <c r="G56" s="4">
        <v>517.70000000000005</v>
      </c>
      <c r="H56" s="5">
        <f>H57</f>
        <v>132.6</v>
      </c>
      <c r="I56" s="5">
        <f t="shared" si="0"/>
        <v>385.1</v>
      </c>
      <c r="J56" s="5">
        <f>J57</f>
        <v>0</v>
      </c>
    </row>
    <row r="57" spans="1:10" ht="69.75" x14ac:dyDescent="0.35">
      <c r="A57" s="17" t="s">
        <v>18</v>
      </c>
      <c r="B57" s="16"/>
      <c r="C57" s="16" t="s">
        <v>109</v>
      </c>
      <c r="D57" s="16">
        <v>13</v>
      </c>
      <c r="E57" s="3">
        <v>8600004</v>
      </c>
      <c r="F57" s="3">
        <v>244</v>
      </c>
      <c r="G57" s="4">
        <v>517.70000000000005</v>
      </c>
      <c r="H57" s="5">
        <v>132.6</v>
      </c>
      <c r="I57" s="5">
        <f t="shared" si="0"/>
        <v>385.1</v>
      </c>
      <c r="J57" s="5">
        <v>0</v>
      </c>
    </row>
    <row r="58" spans="1:10" ht="46.5" x14ac:dyDescent="0.35">
      <c r="A58" s="17" t="s">
        <v>44</v>
      </c>
      <c r="B58" s="16"/>
      <c r="C58" s="16" t="s">
        <v>109</v>
      </c>
      <c r="D58" s="16">
        <v>13</v>
      </c>
      <c r="E58" s="3">
        <v>8600005</v>
      </c>
      <c r="F58" s="5"/>
      <c r="G58" s="4">
        <v>298</v>
      </c>
      <c r="H58" s="5">
        <f>H59</f>
        <v>43.9</v>
      </c>
      <c r="I58" s="5">
        <f t="shared" si="0"/>
        <v>254.1</v>
      </c>
      <c r="J58" s="5">
        <f>J59</f>
        <v>0</v>
      </c>
    </row>
    <row r="59" spans="1:10" ht="69.75" x14ac:dyDescent="0.35">
      <c r="A59" s="17" t="s">
        <v>18</v>
      </c>
      <c r="B59" s="16"/>
      <c r="C59" s="16" t="s">
        <v>109</v>
      </c>
      <c r="D59" s="16">
        <v>13</v>
      </c>
      <c r="E59" s="3">
        <v>8600005</v>
      </c>
      <c r="F59" s="3">
        <v>244</v>
      </c>
      <c r="G59" s="4">
        <v>298</v>
      </c>
      <c r="H59" s="5">
        <v>43.9</v>
      </c>
      <c r="I59" s="5">
        <f t="shared" si="0"/>
        <v>254.1</v>
      </c>
      <c r="J59" s="5">
        <v>0</v>
      </c>
    </row>
    <row r="60" spans="1:10" ht="46.5" x14ac:dyDescent="0.35">
      <c r="A60" s="17" t="s">
        <v>45</v>
      </c>
      <c r="B60" s="16"/>
      <c r="C60" s="16" t="s">
        <v>109</v>
      </c>
      <c r="D60" s="16">
        <v>13</v>
      </c>
      <c r="E60" s="3">
        <v>8600006</v>
      </c>
      <c r="F60" s="5"/>
      <c r="G60" s="4">
        <v>685.8</v>
      </c>
      <c r="H60" s="5">
        <f>H61</f>
        <v>386.1</v>
      </c>
      <c r="I60" s="5">
        <f t="shared" si="0"/>
        <v>299.69999999999993</v>
      </c>
      <c r="J60" s="5">
        <f>J61</f>
        <v>306.10000000000002</v>
      </c>
    </row>
    <row r="61" spans="1:10" ht="69.75" x14ac:dyDescent="0.35">
      <c r="A61" s="17" t="s">
        <v>18</v>
      </c>
      <c r="B61" s="16"/>
      <c r="C61" s="16" t="s">
        <v>109</v>
      </c>
      <c r="D61" s="16">
        <v>13</v>
      </c>
      <c r="E61" s="3">
        <v>8600006</v>
      </c>
      <c r="F61" s="3">
        <v>244</v>
      </c>
      <c r="G61" s="4">
        <v>685.8</v>
      </c>
      <c r="H61" s="5">
        <v>386.1</v>
      </c>
      <c r="I61" s="5">
        <f t="shared" si="0"/>
        <v>299.69999999999993</v>
      </c>
      <c r="J61" s="5">
        <v>306.10000000000002</v>
      </c>
    </row>
    <row r="62" spans="1:10" ht="46.5" x14ac:dyDescent="0.35">
      <c r="A62" s="17" t="s">
        <v>46</v>
      </c>
      <c r="B62" s="16"/>
      <c r="C62" s="16" t="s">
        <v>109</v>
      </c>
      <c r="D62" s="16">
        <v>13</v>
      </c>
      <c r="E62" s="3">
        <v>8600007</v>
      </c>
      <c r="F62" s="5"/>
      <c r="G62" s="4">
        <v>347.2</v>
      </c>
      <c r="H62" s="5">
        <f>H63</f>
        <v>89.5</v>
      </c>
      <c r="I62" s="5">
        <f t="shared" si="0"/>
        <v>257.7</v>
      </c>
      <c r="J62" s="5">
        <f>J63</f>
        <v>0</v>
      </c>
    </row>
    <row r="63" spans="1:10" ht="69.75" x14ac:dyDescent="0.35">
      <c r="A63" s="17" t="s">
        <v>18</v>
      </c>
      <c r="B63" s="16"/>
      <c r="C63" s="16" t="s">
        <v>109</v>
      </c>
      <c r="D63" s="16">
        <v>13</v>
      </c>
      <c r="E63" s="3">
        <v>8600007</v>
      </c>
      <c r="F63" s="3">
        <v>244</v>
      </c>
      <c r="G63" s="4">
        <v>347.2</v>
      </c>
      <c r="H63" s="5">
        <v>89.5</v>
      </c>
      <c r="I63" s="5">
        <f t="shared" si="0"/>
        <v>257.7</v>
      </c>
      <c r="J63" s="5">
        <v>0</v>
      </c>
    </row>
    <row r="64" spans="1:10" x14ac:dyDescent="0.35">
      <c r="A64" s="18" t="s">
        <v>121</v>
      </c>
      <c r="B64" s="7"/>
      <c r="C64" s="7" t="s">
        <v>112</v>
      </c>
      <c r="D64" s="7" t="s">
        <v>110</v>
      </c>
      <c r="E64" s="10"/>
      <c r="F64" s="10"/>
      <c r="G64" s="9">
        <v>400.5</v>
      </c>
      <c r="H64" s="5">
        <f>H65</f>
        <v>409.5</v>
      </c>
      <c r="I64" s="5">
        <f t="shared" si="0"/>
        <v>-9</v>
      </c>
      <c r="J64" s="5">
        <f>J65</f>
        <v>162</v>
      </c>
    </row>
    <row r="65" spans="1:10" ht="46.5" x14ac:dyDescent="0.35">
      <c r="A65" s="17" t="s">
        <v>47</v>
      </c>
      <c r="B65" s="16"/>
      <c r="C65" s="16" t="s">
        <v>112</v>
      </c>
      <c r="D65" s="16" t="s">
        <v>113</v>
      </c>
      <c r="E65" s="5"/>
      <c r="F65" s="3"/>
      <c r="G65" s="4">
        <v>400.5</v>
      </c>
      <c r="H65" s="5">
        <f>H66</f>
        <v>409.5</v>
      </c>
      <c r="I65" s="5">
        <f t="shared" si="0"/>
        <v>-9</v>
      </c>
      <c r="J65" s="5">
        <f>J66</f>
        <v>162</v>
      </c>
    </row>
    <row r="66" spans="1:10" ht="69.75" x14ac:dyDescent="0.35">
      <c r="A66" s="17" t="s">
        <v>48</v>
      </c>
      <c r="B66" s="16"/>
      <c r="C66" s="16" t="s">
        <v>112</v>
      </c>
      <c r="D66" s="16" t="s">
        <v>113</v>
      </c>
      <c r="E66" s="3">
        <v>8280000</v>
      </c>
      <c r="F66" s="3"/>
      <c r="G66" s="4">
        <v>400.5</v>
      </c>
      <c r="H66" s="5">
        <f>H67</f>
        <v>409.5</v>
      </c>
      <c r="I66" s="5">
        <f t="shared" si="0"/>
        <v>-9</v>
      </c>
      <c r="J66" s="5">
        <f>J67</f>
        <v>162</v>
      </c>
    </row>
    <row r="67" spans="1:10" ht="69.75" x14ac:dyDescent="0.35">
      <c r="A67" s="17" t="s">
        <v>49</v>
      </c>
      <c r="B67" s="16"/>
      <c r="C67" s="16" t="s">
        <v>112</v>
      </c>
      <c r="D67" s="16" t="s">
        <v>113</v>
      </c>
      <c r="E67" s="3">
        <v>8285118</v>
      </c>
      <c r="F67" s="3"/>
      <c r="G67" s="4">
        <v>400.5</v>
      </c>
      <c r="H67" s="5">
        <f>H68</f>
        <v>409.5</v>
      </c>
      <c r="I67" s="5">
        <f t="shared" si="0"/>
        <v>-9</v>
      </c>
      <c r="J67" s="5">
        <f>J68</f>
        <v>162</v>
      </c>
    </row>
    <row r="68" spans="1:10" ht="139.5" x14ac:dyDescent="0.35">
      <c r="A68" s="17" t="s">
        <v>13</v>
      </c>
      <c r="B68" s="16"/>
      <c r="C68" s="16" t="s">
        <v>112</v>
      </c>
      <c r="D68" s="16" t="s">
        <v>113</v>
      </c>
      <c r="E68" s="3">
        <v>8285118</v>
      </c>
      <c r="F68" s="3">
        <v>121</v>
      </c>
      <c r="G68" s="4">
        <v>400.5</v>
      </c>
      <c r="H68" s="5">
        <v>409.5</v>
      </c>
      <c r="I68" s="5">
        <f t="shared" si="0"/>
        <v>-9</v>
      </c>
      <c r="J68" s="5">
        <f>187.6-25.6</f>
        <v>162</v>
      </c>
    </row>
    <row r="69" spans="1:10" ht="90" x14ac:dyDescent="0.35">
      <c r="A69" s="6" t="s">
        <v>50</v>
      </c>
      <c r="B69" s="7"/>
      <c r="C69" s="7" t="s">
        <v>113</v>
      </c>
      <c r="D69" s="7" t="s">
        <v>110</v>
      </c>
      <c r="E69" s="10"/>
      <c r="F69" s="10"/>
      <c r="G69" s="9">
        <v>5130</v>
      </c>
      <c r="H69" s="5">
        <f>H70</f>
        <v>836.9</v>
      </c>
      <c r="I69" s="5">
        <f t="shared" si="0"/>
        <v>4293.1000000000004</v>
      </c>
      <c r="J69" s="5">
        <f>J70</f>
        <v>7.5</v>
      </c>
    </row>
    <row r="70" spans="1:10" ht="93" x14ac:dyDescent="0.35">
      <c r="A70" s="11" t="s">
        <v>51</v>
      </c>
      <c r="B70" s="12"/>
      <c r="C70" s="12" t="s">
        <v>113</v>
      </c>
      <c r="D70" s="12" t="s">
        <v>119</v>
      </c>
      <c r="E70" s="5"/>
      <c r="F70" s="5"/>
      <c r="G70" s="14">
        <v>5130</v>
      </c>
      <c r="H70" s="5">
        <f>H71</f>
        <v>836.9</v>
      </c>
      <c r="I70" s="5">
        <f t="shared" si="0"/>
        <v>4293.1000000000004</v>
      </c>
      <c r="J70" s="5">
        <f>J71</f>
        <v>7.5</v>
      </c>
    </row>
    <row r="71" spans="1:10" ht="162.75" x14ac:dyDescent="0.35">
      <c r="A71" s="17" t="s">
        <v>52</v>
      </c>
      <c r="B71" s="16"/>
      <c r="C71" s="16" t="s">
        <v>113</v>
      </c>
      <c r="D71" s="16" t="s">
        <v>119</v>
      </c>
      <c r="E71" s="3">
        <v>8800000</v>
      </c>
      <c r="F71" s="3"/>
      <c r="G71" s="4">
        <v>5130</v>
      </c>
      <c r="H71" s="5">
        <f>H72+H74+H76</f>
        <v>836.9</v>
      </c>
      <c r="I71" s="5">
        <f t="shared" si="0"/>
        <v>4293.1000000000004</v>
      </c>
      <c r="J71" s="5">
        <f>J72+J74+J76</f>
        <v>7.5</v>
      </c>
    </row>
    <row r="72" spans="1:10" ht="46.5" x14ac:dyDescent="0.35">
      <c r="A72" s="17" t="s">
        <v>53</v>
      </c>
      <c r="B72" s="16"/>
      <c r="C72" s="16" t="s">
        <v>113</v>
      </c>
      <c r="D72" s="16" t="s">
        <v>119</v>
      </c>
      <c r="E72" s="3">
        <v>8800001</v>
      </c>
      <c r="F72" s="3"/>
      <c r="G72" s="4">
        <v>250</v>
      </c>
      <c r="H72" s="5">
        <f>H73</f>
        <v>250</v>
      </c>
      <c r="I72" s="5">
        <f t="shared" si="0"/>
        <v>0</v>
      </c>
      <c r="J72" s="5">
        <f>J73</f>
        <v>0</v>
      </c>
    </row>
    <row r="73" spans="1:10" ht="69.75" x14ac:dyDescent="0.35">
      <c r="A73" s="17" t="s">
        <v>18</v>
      </c>
      <c r="B73" s="16"/>
      <c r="C73" s="16" t="s">
        <v>113</v>
      </c>
      <c r="D73" s="16" t="s">
        <v>119</v>
      </c>
      <c r="E73" s="3">
        <v>8800001</v>
      </c>
      <c r="F73" s="3">
        <v>244</v>
      </c>
      <c r="G73" s="4">
        <v>250</v>
      </c>
      <c r="H73" s="5">
        <v>250</v>
      </c>
      <c r="I73" s="5">
        <f t="shared" ref="I73:I171" si="2">G73-H73</f>
        <v>0</v>
      </c>
      <c r="J73" s="5">
        <v>0</v>
      </c>
    </row>
    <row r="74" spans="1:10" x14ac:dyDescent="0.35">
      <c r="A74" s="24" t="s">
        <v>54</v>
      </c>
      <c r="B74" s="16"/>
      <c r="C74" s="16" t="s">
        <v>113</v>
      </c>
      <c r="D74" s="16" t="s">
        <v>119</v>
      </c>
      <c r="E74" s="3">
        <v>8800002</v>
      </c>
      <c r="F74" s="5"/>
      <c r="G74" s="4">
        <v>3020</v>
      </c>
      <c r="H74" s="5">
        <f>H75</f>
        <v>170.7</v>
      </c>
      <c r="I74" s="5">
        <f t="shared" si="2"/>
        <v>2849.3</v>
      </c>
      <c r="J74" s="5">
        <f>J75</f>
        <v>7.5</v>
      </c>
    </row>
    <row r="75" spans="1:10" ht="69.75" x14ac:dyDescent="0.35">
      <c r="A75" s="17" t="s">
        <v>18</v>
      </c>
      <c r="B75" s="16"/>
      <c r="C75" s="16" t="s">
        <v>113</v>
      </c>
      <c r="D75" s="16" t="s">
        <v>119</v>
      </c>
      <c r="E75" s="3">
        <v>8800002</v>
      </c>
      <c r="F75" s="3">
        <v>244</v>
      </c>
      <c r="G75" s="4">
        <v>3020</v>
      </c>
      <c r="H75" s="5">
        <v>170.7</v>
      </c>
      <c r="I75" s="5">
        <f t="shared" si="2"/>
        <v>2849.3</v>
      </c>
      <c r="J75" s="5">
        <v>7.5</v>
      </c>
    </row>
    <row r="76" spans="1:10" ht="46.5" x14ac:dyDescent="0.35">
      <c r="A76" s="17" t="s">
        <v>55</v>
      </c>
      <c r="B76" s="16"/>
      <c r="C76" s="16" t="s">
        <v>113</v>
      </c>
      <c r="D76" s="16" t="s">
        <v>119</v>
      </c>
      <c r="E76" s="3">
        <v>8800003</v>
      </c>
      <c r="F76" s="5"/>
      <c r="G76" s="4">
        <v>1860</v>
      </c>
      <c r="H76" s="5">
        <f>H77</f>
        <v>416.2</v>
      </c>
      <c r="I76" s="5">
        <f t="shared" si="2"/>
        <v>1443.8</v>
      </c>
      <c r="J76" s="5">
        <f>J77</f>
        <v>0</v>
      </c>
    </row>
    <row r="77" spans="1:10" ht="69.75" x14ac:dyDescent="0.35">
      <c r="A77" s="17" t="s">
        <v>18</v>
      </c>
      <c r="B77" s="16"/>
      <c r="C77" s="16" t="s">
        <v>113</v>
      </c>
      <c r="D77" s="16" t="s">
        <v>119</v>
      </c>
      <c r="E77" s="3">
        <v>8800003</v>
      </c>
      <c r="F77" s="3">
        <v>244</v>
      </c>
      <c r="G77" s="4">
        <v>1860</v>
      </c>
      <c r="H77" s="5">
        <v>416.2</v>
      </c>
      <c r="I77" s="5">
        <f t="shared" si="2"/>
        <v>1443.8</v>
      </c>
      <c r="J77" s="5">
        <v>0</v>
      </c>
    </row>
    <row r="78" spans="1:10" x14ac:dyDescent="0.35">
      <c r="A78" s="6" t="s">
        <v>56</v>
      </c>
      <c r="B78" s="7"/>
      <c r="C78" s="7" t="s">
        <v>114</v>
      </c>
      <c r="D78" s="7" t="s">
        <v>110</v>
      </c>
      <c r="E78" s="10"/>
      <c r="F78" s="10"/>
      <c r="G78" s="9">
        <v>24413.599999999999</v>
      </c>
      <c r="H78" s="5">
        <f>H79+H95</f>
        <v>19378.800000000003</v>
      </c>
      <c r="I78" s="5">
        <f t="shared" si="2"/>
        <v>5034.7999999999956</v>
      </c>
      <c r="J78" s="5">
        <f>J79+J95</f>
        <v>1633.8</v>
      </c>
    </row>
    <row r="79" spans="1:10" ht="46.5" x14ac:dyDescent="0.35">
      <c r="A79" s="11" t="s">
        <v>57</v>
      </c>
      <c r="B79" s="12"/>
      <c r="C79" s="12" t="s">
        <v>114</v>
      </c>
      <c r="D79" s="12" t="s">
        <v>119</v>
      </c>
      <c r="E79" s="13"/>
      <c r="F79" s="13"/>
      <c r="G79" s="14">
        <v>15008.6</v>
      </c>
      <c r="H79" s="5">
        <f>H80</f>
        <v>15983.800000000001</v>
      </c>
      <c r="I79" s="5">
        <f t="shared" si="2"/>
        <v>-975.20000000000073</v>
      </c>
      <c r="J79" s="5">
        <f>J80</f>
        <v>1064.8</v>
      </c>
    </row>
    <row r="80" spans="1:10" ht="186" x14ac:dyDescent="0.35">
      <c r="A80" s="15" t="s">
        <v>58</v>
      </c>
      <c r="B80" s="16"/>
      <c r="C80" s="16" t="s">
        <v>114</v>
      </c>
      <c r="D80" s="16" t="s">
        <v>119</v>
      </c>
      <c r="E80" s="3">
        <v>8700000</v>
      </c>
      <c r="F80" s="3"/>
      <c r="G80" s="4">
        <v>15008.6</v>
      </c>
      <c r="H80" s="5">
        <f>H81</f>
        <v>15983.800000000001</v>
      </c>
      <c r="I80" s="5">
        <f t="shared" si="2"/>
        <v>-975.20000000000073</v>
      </c>
      <c r="J80" s="5">
        <f>J81</f>
        <v>1064.8</v>
      </c>
    </row>
    <row r="81" spans="1:10" ht="116.25" x14ac:dyDescent="0.35">
      <c r="A81" s="15" t="s">
        <v>59</v>
      </c>
      <c r="B81" s="16"/>
      <c r="C81" s="16" t="s">
        <v>114</v>
      </c>
      <c r="D81" s="16" t="s">
        <v>119</v>
      </c>
      <c r="E81" s="3">
        <v>8710000</v>
      </c>
      <c r="F81" s="3"/>
      <c r="G81" s="4">
        <v>15008.6</v>
      </c>
      <c r="H81" s="25">
        <f>H82+H84+H86+H91+H94+H89</f>
        <v>15983.800000000001</v>
      </c>
      <c r="I81" s="5">
        <f t="shared" si="2"/>
        <v>-975.20000000000073</v>
      </c>
      <c r="J81" s="25">
        <f>J82+J84+J86+J91+J94+J89</f>
        <v>1064.8</v>
      </c>
    </row>
    <row r="82" spans="1:10" ht="93" x14ac:dyDescent="0.35">
      <c r="A82" s="15" t="s">
        <v>60</v>
      </c>
      <c r="B82" s="16"/>
      <c r="C82" s="16" t="s">
        <v>114</v>
      </c>
      <c r="D82" s="16" t="s">
        <v>119</v>
      </c>
      <c r="E82" s="3">
        <v>8710011</v>
      </c>
      <c r="F82" s="5"/>
      <c r="G82" s="4">
        <v>8882.9</v>
      </c>
      <c r="H82" s="5">
        <f>H83</f>
        <v>8540.5</v>
      </c>
      <c r="I82" s="5">
        <f t="shared" si="2"/>
        <v>342.39999999999964</v>
      </c>
      <c r="J82" s="5">
        <f>J83</f>
        <v>777.9</v>
      </c>
    </row>
    <row r="83" spans="1:10" ht="69.75" x14ac:dyDescent="0.35">
      <c r="A83" s="17" t="s">
        <v>18</v>
      </c>
      <c r="B83" s="16"/>
      <c r="C83" s="16" t="s">
        <v>114</v>
      </c>
      <c r="D83" s="16" t="s">
        <v>119</v>
      </c>
      <c r="E83" s="3">
        <v>8710011</v>
      </c>
      <c r="F83" s="3">
        <v>244</v>
      </c>
      <c r="G83" s="4">
        <v>8882.9</v>
      </c>
      <c r="H83" s="5">
        <v>8540.5</v>
      </c>
      <c r="I83" s="5">
        <f t="shared" si="2"/>
        <v>342.39999999999964</v>
      </c>
      <c r="J83" s="5">
        <v>777.9</v>
      </c>
    </row>
    <row r="84" spans="1:10" ht="139.5" x14ac:dyDescent="0.35">
      <c r="A84" s="15" t="s">
        <v>61</v>
      </c>
      <c r="B84" s="16"/>
      <c r="C84" s="16" t="s">
        <v>114</v>
      </c>
      <c r="D84" s="16" t="s">
        <v>119</v>
      </c>
      <c r="E84" s="3">
        <v>8710012</v>
      </c>
      <c r="F84" s="5"/>
      <c r="G84" s="4">
        <v>4925.2</v>
      </c>
      <c r="H84" s="5">
        <f>H85</f>
        <v>4831.3</v>
      </c>
      <c r="I84" s="5">
        <f t="shared" si="2"/>
        <v>93.899999999999636</v>
      </c>
      <c r="J84" s="5">
        <f>J85</f>
        <v>16.899999999999999</v>
      </c>
    </row>
    <row r="85" spans="1:10" ht="69.75" x14ac:dyDescent="0.35">
      <c r="A85" s="17" t="s">
        <v>18</v>
      </c>
      <c r="B85" s="16"/>
      <c r="C85" s="16" t="s">
        <v>114</v>
      </c>
      <c r="D85" s="16" t="s">
        <v>119</v>
      </c>
      <c r="E85" s="3">
        <v>8710012</v>
      </c>
      <c r="F85" s="3">
        <v>244</v>
      </c>
      <c r="G85" s="4">
        <v>4925.2</v>
      </c>
      <c r="H85" s="5">
        <v>4831.3</v>
      </c>
      <c r="I85" s="5">
        <f t="shared" si="2"/>
        <v>93.899999999999636</v>
      </c>
      <c r="J85" s="5">
        <v>16.899999999999999</v>
      </c>
    </row>
    <row r="86" spans="1:10" ht="116.25" x14ac:dyDescent="0.35">
      <c r="A86" s="15" t="s">
        <v>62</v>
      </c>
      <c r="B86" s="16"/>
      <c r="C86" s="16" t="s">
        <v>114</v>
      </c>
      <c r="D86" s="16" t="s">
        <v>119</v>
      </c>
      <c r="E86" s="3">
        <v>8710013</v>
      </c>
      <c r="F86" s="5"/>
      <c r="G86" s="4">
        <v>1200.5</v>
      </c>
      <c r="H86" s="5">
        <f>H87+H88</f>
        <v>1640.7</v>
      </c>
      <c r="I86" s="5">
        <f t="shared" si="2"/>
        <v>-440.20000000000005</v>
      </c>
      <c r="J86" s="5">
        <f>J87+J88</f>
        <v>270</v>
      </c>
    </row>
    <row r="87" spans="1:10" ht="93" x14ac:dyDescent="0.35">
      <c r="A87" s="17" t="s">
        <v>123</v>
      </c>
      <c r="B87" s="16"/>
      <c r="C87" s="16" t="s">
        <v>114</v>
      </c>
      <c r="D87" s="16" t="s">
        <v>119</v>
      </c>
      <c r="E87" s="3">
        <v>8710013</v>
      </c>
      <c r="F87" s="3">
        <v>243</v>
      </c>
      <c r="G87" s="4">
        <v>1200.5</v>
      </c>
      <c r="H87" s="5">
        <v>1200.5</v>
      </c>
      <c r="I87" s="5">
        <f t="shared" si="2"/>
        <v>0</v>
      </c>
      <c r="J87" s="5">
        <v>0</v>
      </c>
    </row>
    <row r="88" spans="1:10" ht="69.75" x14ac:dyDescent="0.35">
      <c r="A88" s="17" t="s">
        <v>18</v>
      </c>
      <c r="B88" s="16"/>
      <c r="C88" s="16" t="s">
        <v>114</v>
      </c>
      <c r="D88" s="16" t="s">
        <v>119</v>
      </c>
      <c r="E88" s="3">
        <v>8710013</v>
      </c>
      <c r="F88" s="3">
        <v>244</v>
      </c>
      <c r="G88" s="4">
        <v>8882.9</v>
      </c>
      <c r="H88" s="5">
        <v>440.2</v>
      </c>
      <c r="I88" s="5">
        <f t="shared" ref="I88" si="3">G88-H88</f>
        <v>8442.6999999999989</v>
      </c>
      <c r="J88" s="5">
        <v>270</v>
      </c>
    </row>
    <row r="89" spans="1:10" ht="93" x14ac:dyDescent="0.35">
      <c r="A89" s="17" t="s">
        <v>145</v>
      </c>
      <c r="B89" s="16"/>
      <c r="C89" s="16" t="s">
        <v>114</v>
      </c>
      <c r="D89" s="16" t="s">
        <v>119</v>
      </c>
      <c r="E89" s="3">
        <v>8717013</v>
      </c>
      <c r="F89" s="3"/>
      <c r="G89" s="4"/>
      <c r="H89" s="5">
        <f>H90</f>
        <v>463.7</v>
      </c>
      <c r="I89" s="5"/>
      <c r="J89" s="5">
        <f>J90</f>
        <v>0</v>
      </c>
    </row>
    <row r="90" spans="1:10" ht="69.75" x14ac:dyDescent="0.35">
      <c r="A90" s="17" t="s">
        <v>18</v>
      </c>
      <c r="B90" s="16"/>
      <c r="C90" s="16" t="s">
        <v>114</v>
      </c>
      <c r="D90" s="16" t="s">
        <v>119</v>
      </c>
      <c r="E90" s="3">
        <v>8717013</v>
      </c>
      <c r="F90" s="3">
        <v>244</v>
      </c>
      <c r="G90" s="4"/>
      <c r="H90" s="5">
        <v>463.7</v>
      </c>
      <c r="I90" s="5"/>
      <c r="J90" s="5">
        <v>0</v>
      </c>
    </row>
    <row r="91" spans="1:10" ht="93" x14ac:dyDescent="0.35">
      <c r="A91" s="17" t="s">
        <v>133</v>
      </c>
      <c r="B91" s="16"/>
      <c r="C91" s="16" t="s">
        <v>114</v>
      </c>
      <c r="D91" s="16" t="s">
        <v>119</v>
      </c>
      <c r="E91" s="3">
        <v>8717014</v>
      </c>
      <c r="F91" s="3"/>
      <c r="G91" s="4"/>
      <c r="H91" s="5">
        <f>H92</f>
        <v>275</v>
      </c>
      <c r="I91" s="5"/>
      <c r="J91" s="5">
        <f>J92</f>
        <v>0</v>
      </c>
    </row>
    <row r="92" spans="1:10" ht="69.75" x14ac:dyDescent="0.35">
      <c r="A92" s="17" t="s">
        <v>18</v>
      </c>
      <c r="B92" s="16"/>
      <c r="C92" s="16" t="s">
        <v>114</v>
      </c>
      <c r="D92" s="16" t="s">
        <v>119</v>
      </c>
      <c r="E92" s="3">
        <v>8717014</v>
      </c>
      <c r="F92" s="3">
        <v>244</v>
      </c>
      <c r="G92" s="4"/>
      <c r="H92" s="5">
        <v>275</v>
      </c>
      <c r="I92" s="5"/>
      <c r="J92" s="5">
        <v>0</v>
      </c>
    </row>
    <row r="93" spans="1:10" ht="116.25" x14ac:dyDescent="0.35">
      <c r="A93" s="17" t="s">
        <v>140</v>
      </c>
      <c r="B93" s="16"/>
      <c r="C93" s="16" t="s">
        <v>114</v>
      </c>
      <c r="D93" s="16" t="s">
        <v>119</v>
      </c>
      <c r="E93" s="3">
        <v>8717088</v>
      </c>
      <c r="F93" s="3"/>
      <c r="G93" s="4"/>
      <c r="H93" s="5">
        <f>H94</f>
        <v>232.6</v>
      </c>
      <c r="I93" s="5"/>
      <c r="J93" s="5">
        <f>J94</f>
        <v>0</v>
      </c>
    </row>
    <row r="94" spans="1:10" ht="69.75" x14ac:dyDescent="0.35">
      <c r="A94" s="17" t="s">
        <v>18</v>
      </c>
      <c r="B94" s="16"/>
      <c r="C94" s="16" t="s">
        <v>114</v>
      </c>
      <c r="D94" s="16" t="s">
        <v>119</v>
      </c>
      <c r="E94" s="3">
        <v>8717088</v>
      </c>
      <c r="F94" s="3">
        <v>244</v>
      </c>
      <c r="G94" s="4"/>
      <c r="H94" s="5">
        <v>232.6</v>
      </c>
      <c r="I94" s="5"/>
      <c r="J94" s="5">
        <v>0</v>
      </c>
    </row>
    <row r="95" spans="1:10" ht="46.5" x14ac:dyDescent="0.35">
      <c r="A95" s="21" t="s">
        <v>125</v>
      </c>
      <c r="B95" s="12"/>
      <c r="C95" s="12" t="s">
        <v>114</v>
      </c>
      <c r="D95" s="12" t="s">
        <v>120</v>
      </c>
      <c r="E95" s="13"/>
      <c r="F95" s="13"/>
      <c r="G95" s="14">
        <v>9405</v>
      </c>
      <c r="H95" s="5">
        <f>H96+H103</f>
        <v>3395</v>
      </c>
      <c r="I95" s="5">
        <f t="shared" si="2"/>
        <v>6010</v>
      </c>
      <c r="J95" s="5">
        <f>J96+J103</f>
        <v>569</v>
      </c>
    </row>
    <row r="96" spans="1:10" ht="116.25" x14ac:dyDescent="0.35">
      <c r="A96" s="17" t="s">
        <v>63</v>
      </c>
      <c r="B96" s="16"/>
      <c r="C96" s="16" t="s">
        <v>114</v>
      </c>
      <c r="D96" s="16">
        <v>12</v>
      </c>
      <c r="E96" s="3">
        <v>8500000</v>
      </c>
      <c r="F96" s="5"/>
      <c r="G96" s="4">
        <v>8955</v>
      </c>
      <c r="H96" s="5">
        <f>H97+H99+H101</f>
        <v>2945</v>
      </c>
      <c r="I96" s="5">
        <f t="shared" si="2"/>
        <v>6010</v>
      </c>
      <c r="J96" s="5">
        <f>J97+J99+J101</f>
        <v>544</v>
      </c>
    </row>
    <row r="97" spans="1:10" ht="46.5" x14ac:dyDescent="0.35">
      <c r="A97" s="17" t="s">
        <v>64</v>
      </c>
      <c r="B97" s="16"/>
      <c r="C97" s="16" t="s">
        <v>114</v>
      </c>
      <c r="D97" s="16">
        <v>12</v>
      </c>
      <c r="E97" s="3">
        <v>8501012</v>
      </c>
      <c r="F97" s="5"/>
      <c r="G97" s="4">
        <v>4800</v>
      </c>
      <c r="H97" s="5">
        <f>H98</f>
        <v>1808.6</v>
      </c>
      <c r="I97" s="5">
        <f t="shared" si="2"/>
        <v>2991.4</v>
      </c>
      <c r="J97" s="5">
        <f>J98</f>
        <v>493</v>
      </c>
    </row>
    <row r="98" spans="1:10" ht="69.75" x14ac:dyDescent="0.35">
      <c r="A98" s="17" t="s">
        <v>18</v>
      </c>
      <c r="B98" s="16"/>
      <c r="C98" s="16" t="s">
        <v>114</v>
      </c>
      <c r="D98" s="16">
        <v>12</v>
      </c>
      <c r="E98" s="3">
        <v>8501012</v>
      </c>
      <c r="F98" s="3">
        <v>244</v>
      </c>
      <c r="G98" s="4">
        <v>4800</v>
      </c>
      <c r="H98" s="5">
        <v>1808.6</v>
      </c>
      <c r="I98" s="5">
        <f t="shared" si="2"/>
        <v>2991.4</v>
      </c>
      <c r="J98" s="5">
        <v>493</v>
      </c>
    </row>
    <row r="99" spans="1:10" ht="46.5" x14ac:dyDescent="0.35">
      <c r="A99" s="17" t="s">
        <v>65</v>
      </c>
      <c r="B99" s="16"/>
      <c r="C99" s="16" t="s">
        <v>114</v>
      </c>
      <c r="D99" s="16">
        <v>12</v>
      </c>
      <c r="E99" s="3">
        <v>8501013</v>
      </c>
      <c r="F99" s="5"/>
      <c r="G99" s="4">
        <v>4155</v>
      </c>
      <c r="H99" s="5">
        <f>H100</f>
        <v>1085.4000000000001</v>
      </c>
      <c r="I99" s="5">
        <f t="shared" si="2"/>
        <v>3069.6</v>
      </c>
      <c r="J99" s="5">
        <f>J100</f>
        <v>0</v>
      </c>
    </row>
    <row r="100" spans="1:10" ht="69.75" x14ac:dyDescent="0.35">
      <c r="A100" s="17" t="s">
        <v>18</v>
      </c>
      <c r="B100" s="16"/>
      <c r="C100" s="16" t="s">
        <v>114</v>
      </c>
      <c r="D100" s="16">
        <v>12</v>
      </c>
      <c r="E100" s="3">
        <v>8501013</v>
      </c>
      <c r="F100" s="3">
        <v>244</v>
      </c>
      <c r="G100" s="4">
        <v>4155</v>
      </c>
      <c r="H100" s="5">
        <v>1085.4000000000001</v>
      </c>
      <c r="I100" s="5">
        <f t="shared" si="2"/>
        <v>3069.6</v>
      </c>
      <c r="J100" s="5">
        <v>0</v>
      </c>
    </row>
    <row r="101" spans="1:10" ht="93" x14ac:dyDescent="0.35">
      <c r="A101" s="17" t="s">
        <v>134</v>
      </c>
      <c r="B101" s="16"/>
      <c r="C101" s="16" t="s">
        <v>114</v>
      </c>
      <c r="D101" s="16" t="s">
        <v>120</v>
      </c>
      <c r="E101" s="3">
        <v>8501015</v>
      </c>
      <c r="F101" s="3"/>
      <c r="G101" s="4"/>
      <c r="H101" s="5">
        <f>H102</f>
        <v>51</v>
      </c>
      <c r="I101" s="5"/>
      <c r="J101" s="5">
        <f>J102</f>
        <v>51</v>
      </c>
    </row>
    <row r="102" spans="1:10" ht="69.75" x14ac:dyDescent="0.35">
      <c r="A102" s="17" t="s">
        <v>18</v>
      </c>
      <c r="B102" s="16"/>
      <c r="C102" s="16" t="s">
        <v>114</v>
      </c>
      <c r="D102" s="16" t="s">
        <v>120</v>
      </c>
      <c r="E102" s="3">
        <v>8501015</v>
      </c>
      <c r="F102" s="3">
        <v>244</v>
      </c>
      <c r="G102" s="4"/>
      <c r="H102" s="5">
        <v>51</v>
      </c>
      <c r="I102" s="5"/>
      <c r="J102" s="5">
        <v>51</v>
      </c>
    </row>
    <row r="103" spans="1:10" ht="186" x14ac:dyDescent="0.35">
      <c r="A103" s="17" t="s">
        <v>66</v>
      </c>
      <c r="B103" s="16"/>
      <c r="C103" s="16" t="s">
        <v>114</v>
      </c>
      <c r="D103" s="16">
        <v>12</v>
      </c>
      <c r="E103" s="3">
        <v>8700000</v>
      </c>
      <c r="F103" s="3"/>
      <c r="G103" s="4">
        <v>450</v>
      </c>
      <c r="H103" s="5">
        <f>H104</f>
        <v>450</v>
      </c>
      <c r="I103" s="5">
        <f t="shared" si="2"/>
        <v>0</v>
      </c>
      <c r="J103" s="5">
        <f>J104</f>
        <v>25</v>
      </c>
    </row>
    <row r="104" spans="1:10" ht="46.5" x14ac:dyDescent="0.35">
      <c r="A104" s="17" t="s">
        <v>67</v>
      </c>
      <c r="B104" s="16"/>
      <c r="C104" s="16" t="s">
        <v>114</v>
      </c>
      <c r="D104" s="16">
        <v>12</v>
      </c>
      <c r="E104" s="3">
        <v>8740000</v>
      </c>
      <c r="F104" s="3"/>
      <c r="G104" s="4">
        <v>450</v>
      </c>
      <c r="H104" s="5">
        <f>H105+H107</f>
        <v>450</v>
      </c>
      <c r="I104" s="5">
        <f t="shared" si="2"/>
        <v>0</v>
      </c>
      <c r="J104" s="5">
        <f>J105+J107</f>
        <v>25</v>
      </c>
    </row>
    <row r="105" spans="1:10" ht="93" x14ac:dyDescent="0.35">
      <c r="A105" s="17" t="s">
        <v>68</v>
      </c>
      <c r="B105" s="16"/>
      <c r="C105" s="16" t="s">
        <v>114</v>
      </c>
      <c r="D105" s="16">
        <v>12</v>
      </c>
      <c r="E105" s="3">
        <v>8740001</v>
      </c>
      <c r="F105" s="5"/>
      <c r="G105" s="4">
        <v>400</v>
      </c>
      <c r="H105" s="5">
        <f>H106</f>
        <v>400</v>
      </c>
      <c r="I105" s="5">
        <f t="shared" si="2"/>
        <v>0</v>
      </c>
      <c r="J105" s="5">
        <f>J106</f>
        <v>0</v>
      </c>
    </row>
    <row r="106" spans="1:10" ht="69.75" x14ac:dyDescent="0.35">
      <c r="A106" s="17" t="s">
        <v>18</v>
      </c>
      <c r="B106" s="16"/>
      <c r="C106" s="16" t="s">
        <v>114</v>
      </c>
      <c r="D106" s="16">
        <v>12</v>
      </c>
      <c r="E106" s="3">
        <v>8740001</v>
      </c>
      <c r="F106" s="3">
        <v>244</v>
      </c>
      <c r="G106" s="4">
        <v>400</v>
      </c>
      <c r="H106" s="5">
        <v>400</v>
      </c>
      <c r="I106" s="5">
        <f t="shared" si="2"/>
        <v>0</v>
      </c>
      <c r="J106" s="5">
        <v>0</v>
      </c>
    </row>
    <row r="107" spans="1:10" ht="139.5" x14ac:dyDescent="0.35">
      <c r="A107" s="17" t="s">
        <v>69</v>
      </c>
      <c r="B107" s="16"/>
      <c r="C107" s="16" t="s">
        <v>114</v>
      </c>
      <c r="D107" s="16">
        <v>12</v>
      </c>
      <c r="E107" s="3">
        <v>8740002</v>
      </c>
      <c r="F107" s="3"/>
      <c r="G107" s="4">
        <v>50</v>
      </c>
      <c r="H107" s="5">
        <f>H108</f>
        <v>50</v>
      </c>
      <c r="I107" s="5">
        <f t="shared" si="2"/>
        <v>0</v>
      </c>
      <c r="J107" s="5">
        <f>J108</f>
        <v>25</v>
      </c>
    </row>
    <row r="108" spans="1:10" ht="69.75" x14ac:dyDescent="0.35">
      <c r="A108" s="17" t="s">
        <v>18</v>
      </c>
      <c r="B108" s="16"/>
      <c r="C108" s="16" t="s">
        <v>114</v>
      </c>
      <c r="D108" s="16">
        <v>12</v>
      </c>
      <c r="E108" s="3">
        <v>8740002</v>
      </c>
      <c r="F108" s="3">
        <v>244</v>
      </c>
      <c r="G108" s="4">
        <v>50</v>
      </c>
      <c r="H108" s="5">
        <v>50</v>
      </c>
      <c r="I108" s="5">
        <f t="shared" si="2"/>
        <v>0</v>
      </c>
      <c r="J108" s="5">
        <v>25</v>
      </c>
    </row>
    <row r="109" spans="1:10" ht="45" x14ac:dyDescent="0.35">
      <c r="A109" s="6" t="s">
        <v>70</v>
      </c>
      <c r="B109" s="7"/>
      <c r="C109" s="7" t="s">
        <v>115</v>
      </c>
      <c r="D109" s="7" t="s">
        <v>110</v>
      </c>
      <c r="E109" s="10"/>
      <c r="F109" s="10"/>
      <c r="G109" s="9">
        <v>27209.8</v>
      </c>
      <c r="H109" s="22">
        <f>H110+H135+H139</f>
        <v>40637</v>
      </c>
      <c r="I109" s="5">
        <f t="shared" si="2"/>
        <v>-13427.2</v>
      </c>
      <c r="J109" s="22">
        <f>J110+J135+J139</f>
        <v>9396.3000000000011</v>
      </c>
    </row>
    <row r="110" spans="1:10" x14ac:dyDescent="0.35">
      <c r="A110" s="11" t="s">
        <v>71</v>
      </c>
      <c r="B110" s="12"/>
      <c r="C110" s="12" t="s">
        <v>115</v>
      </c>
      <c r="D110" s="12" t="s">
        <v>112</v>
      </c>
      <c r="E110" s="13"/>
      <c r="F110" s="13"/>
      <c r="G110" s="14">
        <v>12757.3</v>
      </c>
      <c r="H110" s="22">
        <f>H111+H114+H117</f>
        <v>25013.7</v>
      </c>
      <c r="I110" s="5">
        <f t="shared" si="2"/>
        <v>-12256.400000000001</v>
      </c>
      <c r="J110" s="22">
        <f>J111+J114+J117</f>
        <v>3611.7</v>
      </c>
    </row>
    <row r="111" spans="1:10" ht="162.75" x14ac:dyDescent="0.35">
      <c r="A111" s="11" t="s">
        <v>40</v>
      </c>
      <c r="B111" s="12"/>
      <c r="C111" s="12" t="s">
        <v>115</v>
      </c>
      <c r="D111" s="12" t="s">
        <v>112</v>
      </c>
      <c r="E111" s="13">
        <v>8500000</v>
      </c>
      <c r="F111" s="13"/>
      <c r="G111" s="14">
        <f>G112</f>
        <v>0</v>
      </c>
      <c r="H111" s="5">
        <f>H112</f>
        <v>1101.2</v>
      </c>
      <c r="I111" s="5">
        <f t="shared" si="2"/>
        <v>-1101.2</v>
      </c>
      <c r="J111" s="5">
        <f>J112</f>
        <v>47.2</v>
      </c>
    </row>
    <row r="112" spans="1:10" x14ac:dyDescent="0.35">
      <c r="A112" s="11" t="s">
        <v>41</v>
      </c>
      <c r="B112" s="12"/>
      <c r="C112" s="12" t="s">
        <v>115</v>
      </c>
      <c r="D112" s="12" t="s">
        <v>112</v>
      </c>
      <c r="E112" s="13">
        <v>8501014</v>
      </c>
      <c r="F112" s="13"/>
      <c r="G112" s="14">
        <f>G113</f>
        <v>0</v>
      </c>
      <c r="H112" s="5">
        <f>H113</f>
        <v>1101.2</v>
      </c>
      <c r="I112" s="5">
        <f t="shared" si="2"/>
        <v>-1101.2</v>
      </c>
      <c r="J112" s="5">
        <f>J113</f>
        <v>47.2</v>
      </c>
    </row>
    <row r="113" spans="1:10" ht="69.75" x14ac:dyDescent="0.35">
      <c r="A113" s="26" t="s">
        <v>18</v>
      </c>
      <c r="B113" s="12"/>
      <c r="C113" s="12" t="s">
        <v>115</v>
      </c>
      <c r="D113" s="12" t="s">
        <v>112</v>
      </c>
      <c r="E113" s="3">
        <v>8501014</v>
      </c>
      <c r="F113" s="13">
        <v>244</v>
      </c>
      <c r="G113" s="14">
        <v>0</v>
      </c>
      <c r="H113" s="5">
        <v>1101.2</v>
      </c>
      <c r="I113" s="5">
        <f t="shared" si="2"/>
        <v>-1101.2</v>
      </c>
      <c r="J113" s="5">
        <v>47.2</v>
      </c>
    </row>
    <row r="114" spans="1:10" ht="93" x14ac:dyDescent="0.35">
      <c r="A114" s="15" t="s">
        <v>72</v>
      </c>
      <c r="B114" s="16"/>
      <c r="C114" s="16" t="s">
        <v>115</v>
      </c>
      <c r="D114" s="16" t="s">
        <v>112</v>
      </c>
      <c r="E114" s="3">
        <v>8600000</v>
      </c>
      <c r="F114" s="5"/>
      <c r="G114" s="4">
        <v>2000</v>
      </c>
      <c r="H114" s="5">
        <f>H115</f>
        <v>2000</v>
      </c>
      <c r="I114" s="5">
        <f t="shared" si="2"/>
        <v>0</v>
      </c>
      <c r="J114" s="5">
        <f>J115</f>
        <v>1173.9000000000001</v>
      </c>
    </row>
    <row r="115" spans="1:10" ht="46.5" x14ac:dyDescent="0.35">
      <c r="A115" s="15" t="s">
        <v>73</v>
      </c>
      <c r="B115" s="16"/>
      <c r="C115" s="16" t="s">
        <v>115</v>
      </c>
      <c r="D115" s="16" t="s">
        <v>112</v>
      </c>
      <c r="E115" s="3">
        <v>8600602</v>
      </c>
      <c r="F115" s="5"/>
      <c r="G115" s="4">
        <v>2000</v>
      </c>
      <c r="H115" s="5">
        <v>2000</v>
      </c>
      <c r="I115" s="5">
        <f t="shared" si="2"/>
        <v>0</v>
      </c>
      <c r="J115" s="5">
        <v>1173.9000000000001</v>
      </c>
    </row>
    <row r="116" spans="1:10" ht="93" x14ac:dyDescent="0.35">
      <c r="A116" s="15" t="s">
        <v>74</v>
      </c>
      <c r="B116" s="16"/>
      <c r="C116" s="16" t="s">
        <v>115</v>
      </c>
      <c r="D116" s="16" t="s">
        <v>112</v>
      </c>
      <c r="E116" s="3">
        <v>8600602</v>
      </c>
      <c r="F116" s="3">
        <v>810</v>
      </c>
      <c r="G116" s="4">
        <v>2000</v>
      </c>
      <c r="H116" s="5">
        <v>2000</v>
      </c>
      <c r="I116" s="5">
        <f t="shared" si="2"/>
        <v>0</v>
      </c>
      <c r="J116" s="5">
        <v>1173.9000000000001</v>
      </c>
    </row>
    <row r="117" spans="1:10" ht="186" x14ac:dyDescent="0.35">
      <c r="A117" s="17" t="s">
        <v>58</v>
      </c>
      <c r="B117" s="16"/>
      <c r="C117" s="16" t="s">
        <v>115</v>
      </c>
      <c r="D117" s="16" t="s">
        <v>112</v>
      </c>
      <c r="E117" s="3">
        <v>8700000</v>
      </c>
      <c r="F117" s="3"/>
      <c r="G117" s="4">
        <v>10757.3</v>
      </c>
      <c r="H117" s="22">
        <f>H118+H120+H132</f>
        <v>21912.5</v>
      </c>
      <c r="I117" s="5">
        <f t="shared" si="2"/>
        <v>-11155.2</v>
      </c>
      <c r="J117" s="22">
        <f>J118+J120+J132</f>
        <v>2390.6</v>
      </c>
    </row>
    <row r="118" spans="1:10" ht="186" x14ac:dyDescent="0.35">
      <c r="A118" s="17" t="s">
        <v>141</v>
      </c>
      <c r="B118" s="16"/>
      <c r="C118" s="16" t="s">
        <v>115</v>
      </c>
      <c r="D118" s="16" t="s">
        <v>112</v>
      </c>
      <c r="E118" s="3">
        <v>8707078</v>
      </c>
      <c r="F118" s="3"/>
      <c r="G118" s="4"/>
      <c r="H118" s="22">
        <f>H119</f>
        <v>1347</v>
      </c>
      <c r="I118" s="5"/>
      <c r="J118" s="22">
        <f>J119</f>
        <v>1308.9000000000001</v>
      </c>
    </row>
    <row r="119" spans="1:10" ht="93" x14ac:dyDescent="0.35">
      <c r="A119" s="17" t="s">
        <v>142</v>
      </c>
      <c r="B119" s="16"/>
      <c r="C119" s="16" t="s">
        <v>115</v>
      </c>
      <c r="D119" s="16" t="s">
        <v>112</v>
      </c>
      <c r="E119" s="3">
        <v>8707078</v>
      </c>
      <c r="F119" s="3">
        <v>414</v>
      </c>
      <c r="G119" s="4"/>
      <c r="H119" s="22">
        <v>1347</v>
      </c>
      <c r="I119" s="5"/>
      <c r="J119" s="22">
        <v>1308.9000000000001</v>
      </c>
    </row>
    <row r="120" spans="1:10" ht="46.5" x14ac:dyDescent="0.35">
      <c r="A120" s="17" t="s">
        <v>75</v>
      </c>
      <c r="B120" s="16"/>
      <c r="C120" s="16" t="s">
        <v>115</v>
      </c>
      <c r="D120" s="16" t="s">
        <v>112</v>
      </c>
      <c r="E120" s="3">
        <v>8720000</v>
      </c>
      <c r="F120" s="3"/>
      <c r="G120" s="4">
        <v>10057.299999999999</v>
      </c>
      <c r="H120" s="22">
        <f>H121+H124+H131+H128</f>
        <v>19865.5</v>
      </c>
      <c r="I120" s="5">
        <f t="shared" si="2"/>
        <v>-9808.2000000000007</v>
      </c>
      <c r="J120" s="22">
        <f>J121+J124+J131+J128</f>
        <v>982.59999999999991</v>
      </c>
    </row>
    <row r="121" spans="1:10" ht="69.75" x14ac:dyDescent="0.35">
      <c r="A121" s="17" t="s">
        <v>76</v>
      </c>
      <c r="B121" s="16"/>
      <c r="C121" s="16" t="s">
        <v>115</v>
      </c>
      <c r="D121" s="16" t="s">
        <v>112</v>
      </c>
      <c r="E121" s="3">
        <v>8720021</v>
      </c>
      <c r="F121" s="5"/>
      <c r="G121" s="4">
        <v>9854.5</v>
      </c>
      <c r="H121" s="5">
        <f>H123+H122</f>
        <v>6316.2</v>
      </c>
      <c r="I121" s="5">
        <f t="shared" si="2"/>
        <v>3538.3</v>
      </c>
      <c r="J121" s="5">
        <f>J123+J122</f>
        <v>277.3</v>
      </c>
    </row>
    <row r="122" spans="1:10" ht="93" x14ac:dyDescent="0.35">
      <c r="A122" s="17" t="s">
        <v>123</v>
      </c>
      <c r="B122" s="16"/>
      <c r="C122" s="16" t="s">
        <v>115</v>
      </c>
      <c r="D122" s="16" t="s">
        <v>112</v>
      </c>
      <c r="E122" s="3">
        <v>8720021</v>
      </c>
      <c r="F122" s="3">
        <v>243</v>
      </c>
      <c r="G122" s="5">
        <v>202.8</v>
      </c>
      <c r="H122" s="5">
        <v>4861.2</v>
      </c>
      <c r="I122" s="5"/>
      <c r="J122" s="5">
        <v>0</v>
      </c>
    </row>
    <row r="123" spans="1:10" ht="69.75" x14ac:dyDescent="0.35">
      <c r="A123" s="17" t="s">
        <v>18</v>
      </c>
      <c r="B123" s="16"/>
      <c r="C123" s="16" t="s">
        <v>115</v>
      </c>
      <c r="D123" s="16" t="s">
        <v>112</v>
      </c>
      <c r="E123" s="3">
        <v>8720021</v>
      </c>
      <c r="F123" s="3">
        <v>244</v>
      </c>
      <c r="G123" s="4">
        <v>9854.5</v>
      </c>
      <c r="H123" s="5">
        <v>1455</v>
      </c>
      <c r="I123" s="5">
        <f t="shared" si="2"/>
        <v>8399.5</v>
      </c>
      <c r="J123" s="5">
        <v>277.3</v>
      </c>
    </row>
    <row r="124" spans="1:10" ht="69.75" x14ac:dyDescent="0.35">
      <c r="A124" s="17" t="s">
        <v>122</v>
      </c>
      <c r="B124" s="16"/>
      <c r="C124" s="16" t="s">
        <v>115</v>
      </c>
      <c r="D124" s="16" t="s">
        <v>112</v>
      </c>
      <c r="E124" s="3">
        <v>8720022</v>
      </c>
      <c r="F124" s="5"/>
      <c r="G124" s="4">
        <v>202.8</v>
      </c>
      <c r="H124" s="5">
        <f>H125+H126+H127</f>
        <v>954.6</v>
      </c>
      <c r="I124" s="5">
        <f t="shared" si="2"/>
        <v>-751.8</v>
      </c>
      <c r="J124" s="5">
        <f>J125+J126+J127</f>
        <v>705.3</v>
      </c>
    </row>
    <row r="125" spans="1:10" ht="93" x14ac:dyDescent="0.35">
      <c r="A125" s="17" t="s">
        <v>123</v>
      </c>
      <c r="B125" s="16"/>
      <c r="C125" s="16" t="s">
        <v>115</v>
      </c>
      <c r="D125" s="16" t="s">
        <v>112</v>
      </c>
      <c r="E125" s="3">
        <v>8720022</v>
      </c>
      <c r="F125" s="3">
        <v>243</v>
      </c>
      <c r="G125" s="4">
        <v>202.8</v>
      </c>
      <c r="H125" s="5">
        <v>520.79999999999995</v>
      </c>
      <c r="I125" s="5">
        <f t="shared" si="2"/>
        <v>-317.99999999999994</v>
      </c>
      <c r="J125" s="5">
        <v>490.8</v>
      </c>
    </row>
    <row r="126" spans="1:10" ht="69.75" x14ac:dyDescent="0.35">
      <c r="A126" s="17" t="s">
        <v>18</v>
      </c>
      <c r="B126" s="16"/>
      <c r="C126" s="16" t="s">
        <v>115</v>
      </c>
      <c r="D126" s="16" t="s">
        <v>112</v>
      </c>
      <c r="E126" s="3">
        <v>8720022</v>
      </c>
      <c r="F126" s="3">
        <v>244</v>
      </c>
      <c r="G126" s="4">
        <v>202.8</v>
      </c>
      <c r="H126" s="5">
        <v>243.7</v>
      </c>
      <c r="I126" s="5">
        <f t="shared" ref="I126" si="4">G126-H126</f>
        <v>-40.899999999999977</v>
      </c>
      <c r="J126" s="5">
        <v>145.6</v>
      </c>
    </row>
    <row r="127" spans="1:10" ht="69.75" x14ac:dyDescent="0.35">
      <c r="A127" s="17" t="s">
        <v>18</v>
      </c>
      <c r="B127" s="16"/>
      <c r="C127" s="16" t="s">
        <v>115</v>
      </c>
      <c r="D127" s="16" t="s">
        <v>112</v>
      </c>
      <c r="E127" s="3">
        <v>8720022</v>
      </c>
      <c r="F127" s="3">
        <v>414</v>
      </c>
      <c r="G127" s="4">
        <v>202.8</v>
      </c>
      <c r="H127" s="5">
        <v>190.1</v>
      </c>
      <c r="I127" s="5">
        <f t="shared" ref="I127" si="5">G127-H127</f>
        <v>12.700000000000017</v>
      </c>
      <c r="J127" s="5">
        <v>68.900000000000006</v>
      </c>
    </row>
    <row r="128" spans="1:10" ht="93" x14ac:dyDescent="0.35">
      <c r="A128" s="17" t="s">
        <v>146</v>
      </c>
      <c r="B128" s="16"/>
      <c r="C128" s="16" t="s">
        <v>115</v>
      </c>
      <c r="D128" s="16" t="s">
        <v>112</v>
      </c>
      <c r="E128" s="3">
        <v>8727016</v>
      </c>
      <c r="F128" s="3"/>
      <c r="G128" s="4"/>
      <c r="H128" s="22">
        <f>H129</f>
        <v>4862</v>
      </c>
      <c r="I128" s="5"/>
      <c r="J128" s="22">
        <f>J129</f>
        <v>0</v>
      </c>
    </row>
    <row r="129" spans="1:10" ht="69.75" x14ac:dyDescent="0.35">
      <c r="A129" s="17" t="s">
        <v>18</v>
      </c>
      <c r="B129" s="16"/>
      <c r="C129" s="16" t="s">
        <v>115</v>
      </c>
      <c r="D129" s="16" t="s">
        <v>112</v>
      </c>
      <c r="E129" s="3">
        <v>8727016</v>
      </c>
      <c r="F129" s="3">
        <v>244</v>
      </c>
      <c r="G129" s="4"/>
      <c r="H129" s="22">
        <v>4862</v>
      </c>
      <c r="I129" s="5"/>
      <c r="J129" s="22">
        <v>0</v>
      </c>
    </row>
    <row r="130" spans="1:10" ht="93" x14ac:dyDescent="0.35">
      <c r="A130" s="17" t="s">
        <v>143</v>
      </c>
      <c r="B130" s="16"/>
      <c r="C130" s="16" t="s">
        <v>115</v>
      </c>
      <c r="D130" s="16" t="s">
        <v>112</v>
      </c>
      <c r="E130" s="3">
        <v>8727026</v>
      </c>
      <c r="F130" s="3"/>
      <c r="G130" s="4"/>
      <c r="H130" s="5">
        <f>H131</f>
        <v>7732.7</v>
      </c>
      <c r="I130" s="5"/>
      <c r="J130" s="5">
        <f>J131</f>
        <v>0</v>
      </c>
    </row>
    <row r="131" spans="1:10" ht="93" x14ac:dyDescent="0.35">
      <c r="A131" s="17" t="s">
        <v>144</v>
      </c>
      <c r="B131" s="16"/>
      <c r="C131" s="16" t="s">
        <v>115</v>
      </c>
      <c r="D131" s="16" t="s">
        <v>112</v>
      </c>
      <c r="E131" s="3">
        <v>8727026</v>
      </c>
      <c r="F131" s="3">
        <v>243</v>
      </c>
      <c r="G131" s="4"/>
      <c r="H131" s="5">
        <v>7732.7</v>
      </c>
      <c r="I131" s="5"/>
      <c r="J131" s="5">
        <v>0</v>
      </c>
    </row>
    <row r="132" spans="1:10" ht="46.5" x14ac:dyDescent="0.35">
      <c r="A132" s="17" t="s">
        <v>77</v>
      </c>
      <c r="B132" s="16"/>
      <c r="C132" s="16" t="s">
        <v>115</v>
      </c>
      <c r="D132" s="16" t="s">
        <v>112</v>
      </c>
      <c r="E132" s="3">
        <v>8750000</v>
      </c>
      <c r="F132" s="5"/>
      <c r="G132" s="4">
        <v>700</v>
      </c>
      <c r="H132" s="22">
        <f>H133</f>
        <v>700</v>
      </c>
      <c r="I132" s="5">
        <f t="shared" si="2"/>
        <v>0</v>
      </c>
      <c r="J132" s="22">
        <f>J133</f>
        <v>99.1</v>
      </c>
    </row>
    <row r="133" spans="1:10" ht="46.5" x14ac:dyDescent="0.35">
      <c r="A133" s="17" t="s">
        <v>78</v>
      </c>
      <c r="B133" s="16"/>
      <c r="C133" s="16" t="s">
        <v>115</v>
      </c>
      <c r="D133" s="16" t="s">
        <v>112</v>
      </c>
      <c r="E133" s="3">
        <v>8750004</v>
      </c>
      <c r="F133" s="5"/>
      <c r="G133" s="4">
        <v>700</v>
      </c>
      <c r="H133" s="22">
        <f>H134</f>
        <v>700</v>
      </c>
      <c r="I133" s="5">
        <f t="shared" ref="I133" si="6">G133-H133</f>
        <v>0</v>
      </c>
      <c r="J133" s="22">
        <f>J134</f>
        <v>99.1</v>
      </c>
    </row>
    <row r="134" spans="1:10" ht="69.75" x14ac:dyDescent="0.35">
      <c r="A134" s="17" t="s">
        <v>18</v>
      </c>
      <c r="B134" s="16"/>
      <c r="C134" s="16" t="s">
        <v>115</v>
      </c>
      <c r="D134" s="16" t="s">
        <v>112</v>
      </c>
      <c r="E134" s="3">
        <v>8750004</v>
      </c>
      <c r="F134" s="5">
        <v>244</v>
      </c>
      <c r="G134" s="4">
        <v>700</v>
      </c>
      <c r="H134" s="22">
        <v>700</v>
      </c>
      <c r="I134" s="5">
        <f t="shared" ref="I134" si="7">G134-H134</f>
        <v>0</v>
      </c>
      <c r="J134" s="22">
        <v>99.1</v>
      </c>
    </row>
    <row r="135" spans="1:10" x14ac:dyDescent="0.35">
      <c r="A135" s="26" t="s">
        <v>128</v>
      </c>
      <c r="B135" s="16"/>
      <c r="C135" s="16" t="s">
        <v>115</v>
      </c>
      <c r="D135" s="16" t="s">
        <v>109</v>
      </c>
      <c r="E135" s="3"/>
      <c r="F135" s="5"/>
      <c r="G135" s="4"/>
      <c r="H135" s="22">
        <f>H136</f>
        <v>6367.8</v>
      </c>
      <c r="I135" s="5"/>
      <c r="J135" s="22">
        <f>J136</f>
        <v>2778.9</v>
      </c>
    </row>
    <row r="136" spans="1:10" ht="69.75" x14ac:dyDescent="0.35">
      <c r="A136" s="26" t="s">
        <v>127</v>
      </c>
      <c r="B136" s="16"/>
      <c r="C136" s="16" t="s">
        <v>115</v>
      </c>
      <c r="D136" s="16" t="s">
        <v>109</v>
      </c>
      <c r="E136" s="3">
        <v>8750003</v>
      </c>
      <c r="F136" s="5"/>
      <c r="G136" s="4"/>
      <c r="H136" s="22">
        <f>H137+H138</f>
        <v>6367.8</v>
      </c>
      <c r="I136" s="5"/>
      <c r="J136" s="22">
        <f>J137+J138</f>
        <v>2778.9</v>
      </c>
    </row>
    <row r="137" spans="1:10" ht="93" x14ac:dyDescent="0.35">
      <c r="A137" s="26" t="s">
        <v>74</v>
      </c>
      <c r="B137" s="16"/>
      <c r="C137" s="16" t="s">
        <v>115</v>
      </c>
      <c r="D137" s="16" t="s">
        <v>109</v>
      </c>
      <c r="E137" s="3">
        <v>8750003</v>
      </c>
      <c r="F137" s="5">
        <v>810</v>
      </c>
      <c r="G137" s="4"/>
      <c r="H137" s="5">
        <v>4803.8</v>
      </c>
      <c r="I137" s="5"/>
      <c r="J137" s="5">
        <v>1926</v>
      </c>
    </row>
    <row r="138" spans="1:10" ht="46.5" x14ac:dyDescent="0.35">
      <c r="A138" s="26" t="s">
        <v>130</v>
      </c>
      <c r="B138" s="16"/>
      <c r="C138" s="16" t="s">
        <v>115</v>
      </c>
      <c r="D138" s="16" t="s">
        <v>109</v>
      </c>
      <c r="E138" s="3">
        <v>8750003</v>
      </c>
      <c r="F138" s="5">
        <v>853</v>
      </c>
      <c r="G138" s="4"/>
      <c r="H138" s="22">
        <v>1564</v>
      </c>
      <c r="I138" s="5"/>
      <c r="J138" s="22">
        <v>852.9</v>
      </c>
    </row>
    <row r="139" spans="1:10" x14ac:dyDescent="0.35">
      <c r="A139" s="23" t="s">
        <v>79</v>
      </c>
      <c r="B139" s="12"/>
      <c r="C139" s="12" t="s">
        <v>115</v>
      </c>
      <c r="D139" s="12" t="s">
        <v>113</v>
      </c>
      <c r="E139" s="13"/>
      <c r="F139" s="13"/>
      <c r="G139" s="14">
        <v>14452.5</v>
      </c>
      <c r="H139" s="5">
        <f>H143+H140</f>
        <v>9255.5</v>
      </c>
      <c r="I139" s="5">
        <f t="shared" si="2"/>
        <v>5197</v>
      </c>
      <c r="J139" s="5">
        <f>J143+J140</f>
        <v>3005.7000000000003</v>
      </c>
    </row>
    <row r="140" spans="1:10" ht="162.75" x14ac:dyDescent="0.35">
      <c r="A140" s="11" t="s">
        <v>40</v>
      </c>
      <c r="B140" s="12"/>
      <c r="C140" s="12" t="s">
        <v>115</v>
      </c>
      <c r="D140" s="12" t="s">
        <v>113</v>
      </c>
      <c r="E140" s="13">
        <v>8500000</v>
      </c>
      <c r="F140" s="13"/>
      <c r="G140" s="14">
        <f>G141</f>
        <v>0</v>
      </c>
      <c r="H140" s="22">
        <f>H141</f>
        <v>500</v>
      </c>
      <c r="I140" s="5">
        <f t="shared" ref="I140:I142" si="8">G140-H140</f>
        <v>-500</v>
      </c>
      <c r="J140" s="22">
        <f>J141</f>
        <v>99.9</v>
      </c>
    </row>
    <row r="141" spans="1:10" x14ac:dyDescent="0.35">
      <c r="A141" s="11" t="s">
        <v>41</v>
      </c>
      <c r="B141" s="12"/>
      <c r="C141" s="12" t="s">
        <v>115</v>
      </c>
      <c r="D141" s="12" t="s">
        <v>113</v>
      </c>
      <c r="E141" s="13">
        <v>8501014</v>
      </c>
      <c r="F141" s="13"/>
      <c r="G141" s="14">
        <f>G142</f>
        <v>0</v>
      </c>
      <c r="H141" s="22">
        <f>H142</f>
        <v>500</v>
      </c>
      <c r="I141" s="5">
        <f t="shared" si="8"/>
        <v>-500</v>
      </c>
      <c r="J141" s="22">
        <f>J142</f>
        <v>99.9</v>
      </c>
    </row>
    <row r="142" spans="1:10" ht="69.75" x14ac:dyDescent="0.35">
      <c r="A142" s="26" t="s">
        <v>18</v>
      </c>
      <c r="B142" s="12"/>
      <c r="C142" s="12" t="s">
        <v>115</v>
      </c>
      <c r="D142" s="12" t="s">
        <v>113</v>
      </c>
      <c r="E142" s="3">
        <v>8501014</v>
      </c>
      <c r="F142" s="13">
        <v>244</v>
      </c>
      <c r="G142" s="14">
        <v>0</v>
      </c>
      <c r="H142" s="22">
        <v>500</v>
      </c>
      <c r="I142" s="5">
        <f t="shared" si="8"/>
        <v>-500</v>
      </c>
      <c r="J142" s="22">
        <v>99.9</v>
      </c>
    </row>
    <row r="143" spans="1:10" ht="186" x14ac:dyDescent="0.35">
      <c r="A143" s="17" t="s">
        <v>58</v>
      </c>
      <c r="B143" s="16"/>
      <c r="C143" s="16" t="s">
        <v>115</v>
      </c>
      <c r="D143" s="16" t="s">
        <v>113</v>
      </c>
      <c r="E143" s="3">
        <v>8700000</v>
      </c>
      <c r="F143" s="3"/>
      <c r="G143" s="4">
        <v>14452.5</v>
      </c>
      <c r="H143" s="5">
        <f>H144+H149</f>
        <v>8755.5</v>
      </c>
      <c r="I143" s="5">
        <f t="shared" si="2"/>
        <v>5697</v>
      </c>
      <c r="J143" s="5">
        <f>J144+J149</f>
        <v>2905.8</v>
      </c>
    </row>
    <row r="144" spans="1:10" x14ac:dyDescent="0.35">
      <c r="A144" s="17" t="s">
        <v>80</v>
      </c>
      <c r="B144" s="16"/>
      <c r="C144" s="16" t="s">
        <v>115</v>
      </c>
      <c r="D144" s="16" t="s">
        <v>113</v>
      </c>
      <c r="E144" s="3">
        <v>8730000</v>
      </c>
      <c r="F144" s="3"/>
      <c r="G144" s="4">
        <v>10752.5</v>
      </c>
      <c r="H144" s="5">
        <f>H145+H147</f>
        <v>3379.7</v>
      </c>
      <c r="I144" s="5">
        <f t="shared" si="2"/>
        <v>7372.8</v>
      </c>
      <c r="J144" s="5">
        <f>J145+J147</f>
        <v>245.9</v>
      </c>
    </row>
    <row r="145" spans="1:10" ht="46.5" x14ac:dyDescent="0.35">
      <c r="A145" s="17" t="s">
        <v>81</v>
      </c>
      <c r="B145" s="16"/>
      <c r="C145" s="16" t="s">
        <v>115</v>
      </c>
      <c r="D145" s="16" t="s">
        <v>113</v>
      </c>
      <c r="E145" s="3">
        <v>8730031</v>
      </c>
      <c r="F145" s="5"/>
      <c r="G145" s="4">
        <v>10552.5</v>
      </c>
      <c r="H145" s="5">
        <f>H146</f>
        <v>3179.7</v>
      </c>
      <c r="I145" s="5">
        <f t="shared" si="2"/>
        <v>7372.8</v>
      </c>
      <c r="J145" s="5">
        <f>J146</f>
        <v>245.9</v>
      </c>
    </row>
    <row r="146" spans="1:10" ht="69.75" x14ac:dyDescent="0.35">
      <c r="A146" s="17" t="s">
        <v>18</v>
      </c>
      <c r="B146" s="16"/>
      <c r="C146" s="16" t="s">
        <v>115</v>
      </c>
      <c r="D146" s="16" t="s">
        <v>113</v>
      </c>
      <c r="E146" s="3">
        <v>8730031</v>
      </c>
      <c r="F146" s="3">
        <v>244</v>
      </c>
      <c r="G146" s="4">
        <v>10552.5</v>
      </c>
      <c r="H146" s="5">
        <v>3179.7</v>
      </c>
      <c r="I146" s="5">
        <f t="shared" si="2"/>
        <v>7372.8</v>
      </c>
      <c r="J146" s="5">
        <v>245.9</v>
      </c>
    </row>
    <row r="147" spans="1:10" ht="46.5" x14ac:dyDescent="0.35">
      <c r="A147" s="17" t="s">
        <v>82</v>
      </c>
      <c r="B147" s="16"/>
      <c r="C147" s="16" t="s">
        <v>115</v>
      </c>
      <c r="D147" s="16" t="s">
        <v>113</v>
      </c>
      <c r="E147" s="3">
        <v>8730032</v>
      </c>
      <c r="F147" s="3"/>
      <c r="G147" s="4">
        <v>200</v>
      </c>
      <c r="H147" s="5">
        <f>H148</f>
        <v>200</v>
      </c>
      <c r="I147" s="5">
        <f t="shared" si="2"/>
        <v>0</v>
      </c>
      <c r="J147" s="5">
        <f>J148</f>
        <v>0</v>
      </c>
    </row>
    <row r="148" spans="1:10" ht="93" x14ac:dyDescent="0.35">
      <c r="A148" s="17" t="s">
        <v>83</v>
      </c>
      <c r="B148" s="16"/>
      <c r="C148" s="16" t="s">
        <v>115</v>
      </c>
      <c r="D148" s="16" t="s">
        <v>84</v>
      </c>
      <c r="E148" s="3">
        <v>8730032</v>
      </c>
      <c r="F148" s="3">
        <v>414</v>
      </c>
      <c r="G148" s="4">
        <v>200</v>
      </c>
      <c r="H148" s="5">
        <v>200</v>
      </c>
      <c r="I148" s="5">
        <f t="shared" si="2"/>
        <v>0</v>
      </c>
      <c r="J148" s="5">
        <v>0</v>
      </c>
    </row>
    <row r="149" spans="1:10" ht="46.5" x14ac:dyDescent="0.35">
      <c r="A149" s="17" t="s">
        <v>77</v>
      </c>
      <c r="B149" s="16"/>
      <c r="C149" s="16" t="s">
        <v>115</v>
      </c>
      <c r="D149" s="16" t="s">
        <v>113</v>
      </c>
      <c r="E149" s="3">
        <v>8750000</v>
      </c>
      <c r="F149" s="5"/>
      <c r="G149" s="4">
        <v>3700</v>
      </c>
      <c r="H149" s="5">
        <f>H150+H152</f>
        <v>5375.8</v>
      </c>
      <c r="I149" s="5">
        <f t="shared" si="2"/>
        <v>-1675.8000000000002</v>
      </c>
      <c r="J149" s="5">
        <f>J150+J152</f>
        <v>2659.9</v>
      </c>
    </row>
    <row r="150" spans="1:10" ht="46.5" x14ac:dyDescent="0.35">
      <c r="A150" s="17" t="s">
        <v>85</v>
      </c>
      <c r="B150" s="16"/>
      <c r="C150" s="16" t="s">
        <v>115</v>
      </c>
      <c r="D150" s="16" t="s">
        <v>113</v>
      </c>
      <c r="E150" s="3">
        <v>8750001</v>
      </c>
      <c r="F150" s="5"/>
      <c r="G150" s="4">
        <v>3000</v>
      </c>
      <c r="H150" s="5">
        <f>H151</f>
        <v>4485.7</v>
      </c>
      <c r="I150" s="5">
        <f t="shared" si="2"/>
        <v>-1485.6999999999998</v>
      </c>
      <c r="J150" s="5">
        <f>J151</f>
        <v>2319</v>
      </c>
    </row>
    <row r="151" spans="1:10" ht="69.75" x14ac:dyDescent="0.35">
      <c r="A151" s="17" t="s">
        <v>18</v>
      </c>
      <c r="B151" s="16"/>
      <c r="C151" s="16" t="s">
        <v>115</v>
      </c>
      <c r="D151" s="16" t="s">
        <v>113</v>
      </c>
      <c r="E151" s="3">
        <v>8750001</v>
      </c>
      <c r="F151" s="3">
        <v>244</v>
      </c>
      <c r="G151" s="4">
        <v>3000</v>
      </c>
      <c r="H151" s="5">
        <v>4485.7</v>
      </c>
      <c r="I151" s="5">
        <f t="shared" si="2"/>
        <v>-1485.6999999999998</v>
      </c>
      <c r="J151" s="5">
        <v>2319</v>
      </c>
    </row>
    <row r="152" spans="1:10" ht="46.5" x14ac:dyDescent="0.35">
      <c r="A152" s="17" t="s">
        <v>86</v>
      </c>
      <c r="B152" s="16"/>
      <c r="C152" s="16" t="s">
        <v>115</v>
      </c>
      <c r="D152" s="16" t="s">
        <v>113</v>
      </c>
      <c r="E152" s="3">
        <v>8750002</v>
      </c>
      <c r="F152" s="5"/>
      <c r="G152" s="4">
        <v>700</v>
      </c>
      <c r="H152" s="5">
        <f>H153</f>
        <v>890.1</v>
      </c>
      <c r="I152" s="5">
        <f t="shared" si="2"/>
        <v>-190.10000000000002</v>
      </c>
      <c r="J152" s="5">
        <f>J153</f>
        <v>340.9</v>
      </c>
    </row>
    <row r="153" spans="1:10" ht="69.75" x14ac:dyDescent="0.35">
      <c r="A153" s="17" t="s">
        <v>18</v>
      </c>
      <c r="B153" s="16"/>
      <c r="C153" s="16" t="s">
        <v>115</v>
      </c>
      <c r="D153" s="16" t="s">
        <v>113</v>
      </c>
      <c r="E153" s="3">
        <v>8750002</v>
      </c>
      <c r="F153" s="3">
        <v>244</v>
      </c>
      <c r="G153" s="4">
        <v>700</v>
      </c>
      <c r="H153" s="5">
        <v>890.1</v>
      </c>
      <c r="I153" s="5">
        <f t="shared" si="2"/>
        <v>-190.10000000000002</v>
      </c>
      <c r="J153" s="5">
        <v>340.9</v>
      </c>
    </row>
    <row r="154" spans="1:10" x14ac:dyDescent="0.35">
      <c r="A154" s="6" t="s">
        <v>87</v>
      </c>
      <c r="B154" s="7"/>
      <c r="C154" s="7" t="s">
        <v>116</v>
      </c>
      <c r="D154" s="7" t="s">
        <v>110</v>
      </c>
      <c r="E154" s="10"/>
      <c r="F154" s="10"/>
      <c r="G154" s="9">
        <v>372.9</v>
      </c>
      <c r="H154" s="5">
        <f>H155</f>
        <v>372.9</v>
      </c>
      <c r="I154" s="5">
        <f t="shared" si="2"/>
        <v>0</v>
      </c>
      <c r="J154" s="5">
        <f>J155</f>
        <v>220</v>
      </c>
    </row>
    <row r="155" spans="1:10" ht="46.5" x14ac:dyDescent="0.35">
      <c r="A155" s="15" t="s">
        <v>88</v>
      </c>
      <c r="B155" s="16"/>
      <c r="C155" s="16" t="s">
        <v>116</v>
      </c>
      <c r="D155" s="16" t="s">
        <v>116</v>
      </c>
      <c r="E155" s="3"/>
      <c r="F155" s="3"/>
      <c r="G155" s="4">
        <v>372.9</v>
      </c>
      <c r="H155" s="5">
        <f>H156</f>
        <v>372.9</v>
      </c>
      <c r="I155" s="5">
        <f t="shared" si="2"/>
        <v>0</v>
      </c>
      <c r="J155" s="5">
        <f>J156</f>
        <v>220</v>
      </c>
    </row>
    <row r="156" spans="1:10" ht="93" x14ac:dyDescent="0.35">
      <c r="A156" s="15" t="s">
        <v>72</v>
      </c>
      <c r="B156" s="16"/>
      <c r="C156" s="16" t="s">
        <v>116</v>
      </c>
      <c r="D156" s="16" t="s">
        <v>116</v>
      </c>
      <c r="E156" s="3">
        <v>8600000</v>
      </c>
      <c r="F156" s="5"/>
      <c r="G156" s="4">
        <v>372.9</v>
      </c>
      <c r="H156" s="5">
        <f>H157</f>
        <v>372.9</v>
      </c>
      <c r="I156" s="5">
        <f t="shared" si="2"/>
        <v>0</v>
      </c>
      <c r="J156" s="5">
        <f>J157</f>
        <v>220</v>
      </c>
    </row>
    <row r="157" spans="1:10" x14ac:dyDescent="0.35">
      <c r="A157" s="24" t="s">
        <v>89</v>
      </c>
      <c r="B157" s="16"/>
      <c r="C157" s="16" t="s">
        <v>116</v>
      </c>
      <c r="D157" s="16" t="s">
        <v>116</v>
      </c>
      <c r="E157" s="3">
        <v>8601707</v>
      </c>
      <c r="F157" s="3"/>
      <c r="G157" s="4">
        <v>372.9</v>
      </c>
      <c r="H157" s="5">
        <f>H158+H159</f>
        <v>372.9</v>
      </c>
      <c r="I157" s="5">
        <f t="shared" si="2"/>
        <v>0</v>
      </c>
      <c r="J157" s="5">
        <f>J158+J159</f>
        <v>220</v>
      </c>
    </row>
    <row r="158" spans="1:10" ht="93" x14ac:dyDescent="0.35">
      <c r="A158" s="17" t="s">
        <v>90</v>
      </c>
      <c r="B158" s="16"/>
      <c r="C158" s="16" t="s">
        <v>116</v>
      </c>
      <c r="D158" s="16" t="s">
        <v>116</v>
      </c>
      <c r="E158" s="3">
        <v>8601707</v>
      </c>
      <c r="F158" s="3">
        <v>122</v>
      </c>
      <c r="G158" s="4">
        <v>186</v>
      </c>
      <c r="H158" s="5">
        <v>152.9</v>
      </c>
      <c r="I158" s="5">
        <f t="shared" si="2"/>
        <v>33.099999999999994</v>
      </c>
      <c r="J158" s="5">
        <v>0</v>
      </c>
    </row>
    <row r="159" spans="1:10" ht="69.75" x14ac:dyDescent="0.35">
      <c r="A159" s="15" t="s">
        <v>18</v>
      </c>
      <c r="B159" s="16"/>
      <c r="C159" s="16" t="s">
        <v>116</v>
      </c>
      <c r="D159" s="16" t="s">
        <v>116</v>
      </c>
      <c r="E159" s="3">
        <v>8601707</v>
      </c>
      <c r="F159" s="3" t="s">
        <v>91</v>
      </c>
      <c r="G159" s="4">
        <v>186.9</v>
      </c>
      <c r="H159" s="5">
        <v>220</v>
      </c>
      <c r="I159" s="5">
        <f t="shared" si="2"/>
        <v>-33.099999999999994</v>
      </c>
      <c r="J159" s="5">
        <v>220</v>
      </c>
    </row>
    <row r="160" spans="1:10" x14ac:dyDescent="0.35">
      <c r="A160" s="6" t="s">
        <v>92</v>
      </c>
      <c r="B160" s="7"/>
      <c r="C160" s="7" t="s">
        <v>117</v>
      </c>
      <c r="D160" s="7" t="s">
        <v>110</v>
      </c>
      <c r="E160" s="10"/>
      <c r="F160" s="10"/>
      <c r="G160" s="9">
        <v>21457</v>
      </c>
      <c r="H160" s="5">
        <f>H161</f>
        <v>32485.399999999998</v>
      </c>
      <c r="I160" s="5">
        <f t="shared" si="2"/>
        <v>-11028.399999999998</v>
      </c>
      <c r="J160" s="5">
        <f>J161</f>
        <v>12043.499999999998</v>
      </c>
    </row>
    <row r="161" spans="1:10" x14ac:dyDescent="0.35">
      <c r="A161" s="15" t="s">
        <v>93</v>
      </c>
      <c r="B161" s="16"/>
      <c r="C161" s="16" t="s">
        <v>117</v>
      </c>
      <c r="D161" s="16" t="s">
        <v>109</v>
      </c>
      <c r="E161" s="3"/>
      <c r="F161" s="3"/>
      <c r="G161" s="4">
        <v>21457</v>
      </c>
      <c r="H161" s="5">
        <f>H162</f>
        <v>32485.399999999998</v>
      </c>
      <c r="I161" s="5">
        <f t="shared" si="2"/>
        <v>-11028.399999999998</v>
      </c>
      <c r="J161" s="5">
        <f>J162</f>
        <v>12043.499999999998</v>
      </c>
    </row>
    <row r="162" spans="1:10" ht="93" x14ac:dyDescent="0.35">
      <c r="A162" s="17" t="s">
        <v>72</v>
      </c>
      <c r="B162" s="16"/>
      <c r="C162" s="16" t="s">
        <v>117</v>
      </c>
      <c r="D162" s="16" t="s">
        <v>109</v>
      </c>
      <c r="E162" s="3">
        <v>8600000</v>
      </c>
      <c r="F162" s="3"/>
      <c r="G162" s="4">
        <v>21457</v>
      </c>
      <c r="H162" s="5">
        <f>H163+H165+H167+H170+H176+H175+H178</f>
        <v>32485.399999999998</v>
      </c>
      <c r="I162" s="5">
        <f t="shared" si="2"/>
        <v>-11028.399999999998</v>
      </c>
      <c r="J162" s="5">
        <f>J163+J165+J167+J170+J176+J175+J178</f>
        <v>12043.499999999998</v>
      </c>
    </row>
    <row r="163" spans="1:10" ht="209.25" x14ac:dyDescent="0.35">
      <c r="A163" s="17" t="s">
        <v>97</v>
      </c>
      <c r="B163" s="16"/>
      <c r="C163" s="16" t="s">
        <v>117</v>
      </c>
      <c r="D163" s="16" t="s">
        <v>109</v>
      </c>
      <c r="E163" s="3">
        <v>8600600</v>
      </c>
      <c r="F163" s="5"/>
      <c r="G163" s="4">
        <v>620</v>
      </c>
      <c r="H163" s="5">
        <f>H164</f>
        <v>620</v>
      </c>
      <c r="I163" s="5">
        <f>G163-H163</f>
        <v>0</v>
      </c>
      <c r="J163" s="5">
        <f>J164</f>
        <v>0</v>
      </c>
    </row>
    <row r="164" spans="1:10" x14ac:dyDescent="0.35">
      <c r="A164" s="17" t="s">
        <v>27</v>
      </c>
      <c r="B164" s="16"/>
      <c r="C164" s="16" t="s">
        <v>117</v>
      </c>
      <c r="D164" s="16" t="s">
        <v>109</v>
      </c>
      <c r="E164" s="3">
        <v>8600600</v>
      </c>
      <c r="F164" s="3">
        <v>540</v>
      </c>
      <c r="G164" s="4">
        <v>620</v>
      </c>
      <c r="H164" s="5">
        <v>620</v>
      </c>
      <c r="I164" s="5">
        <f>G164-H164</f>
        <v>0</v>
      </c>
      <c r="J164" s="5">
        <v>0</v>
      </c>
    </row>
    <row r="165" spans="1:10" ht="93" x14ac:dyDescent="0.35">
      <c r="A165" s="17" t="s">
        <v>136</v>
      </c>
      <c r="B165" s="16"/>
      <c r="C165" s="16" t="s">
        <v>117</v>
      </c>
      <c r="D165" s="16" t="s">
        <v>109</v>
      </c>
      <c r="E165" s="3">
        <v>8600013</v>
      </c>
      <c r="F165" s="3"/>
      <c r="G165" s="4"/>
      <c r="H165" s="5">
        <f>H166</f>
        <v>500</v>
      </c>
      <c r="I165" s="5"/>
      <c r="J165" s="5">
        <f>J166</f>
        <v>0</v>
      </c>
    </row>
    <row r="166" spans="1:10" ht="69.75" x14ac:dyDescent="0.35">
      <c r="A166" s="17" t="s">
        <v>18</v>
      </c>
      <c r="B166" s="16"/>
      <c r="C166" s="16" t="s">
        <v>117</v>
      </c>
      <c r="D166" s="16" t="s">
        <v>109</v>
      </c>
      <c r="E166" s="3">
        <v>8600013</v>
      </c>
      <c r="F166" s="3">
        <v>244</v>
      </c>
      <c r="G166" s="4"/>
      <c r="H166" s="5">
        <v>500</v>
      </c>
      <c r="I166" s="5"/>
      <c r="J166" s="5">
        <v>0</v>
      </c>
    </row>
    <row r="167" spans="1:10" ht="93" x14ac:dyDescent="0.35">
      <c r="A167" s="17" t="s">
        <v>135</v>
      </c>
      <c r="B167" s="16"/>
      <c r="C167" s="16" t="s">
        <v>117</v>
      </c>
      <c r="D167" s="16" t="s">
        <v>109</v>
      </c>
      <c r="E167" s="3">
        <v>8600016</v>
      </c>
      <c r="F167" s="3"/>
      <c r="G167" s="4"/>
      <c r="H167" s="5">
        <f>H168+H169</f>
        <v>5142.6000000000004</v>
      </c>
      <c r="I167" s="5"/>
      <c r="J167" s="5">
        <f>J168+J169</f>
        <v>28.4</v>
      </c>
    </row>
    <row r="168" spans="1:10" ht="93" x14ac:dyDescent="0.35">
      <c r="A168" s="17" t="s">
        <v>123</v>
      </c>
      <c r="B168" s="16"/>
      <c r="C168" s="16" t="s">
        <v>117</v>
      </c>
      <c r="D168" s="16" t="s">
        <v>109</v>
      </c>
      <c r="E168" s="3">
        <v>8600016</v>
      </c>
      <c r="F168" s="3">
        <v>243</v>
      </c>
      <c r="G168" s="4"/>
      <c r="H168" s="5">
        <v>4932.6000000000004</v>
      </c>
      <c r="I168" s="5"/>
      <c r="J168" s="5">
        <v>28.4</v>
      </c>
    </row>
    <row r="169" spans="1:10" ht="69.75" x14ac:dyDescent="0.35">
      <c r="A169" s="17" t="s">
        <v>18</v>
      </c>
      <c r="B169" s="16"/>
      <c r="C169" s="16" t="s">
        <v>117</v>
      </c>
      <c r="D169" s="16" t="s">
        <v>109</v>
      </c>
      <c r="E169" s="3">
        <v>8600016</v>
      </c>
      <c r="F169" s="3">
        <v>244</v>
      </c>
      <c r="G169" s="4"/>
      <c r="H169" s="5">
        <v>210</v>
      </c>
      <c r="I169" s="5"/>
      <c r="J169" s="5">
        <v>0</v>
      </c>
    </row>
    <row r="170" spans="1:10" ht="69.75" x14ac:dyDescent="0.35">
      <c r="A170" s="17" t="s">
        <v>94</v>
      </c>
      <c r="B170" s="16"/>
      <c r="C170" s="16" t="s">
        <v>117</v>
      </c>
      <c r="D170" s="16" t="s">
        <v>109</v>
      </c>
      <c r="E170" s="3">
        <v>8601600</v>
      </c>
      <c r="F170" s="3"/>
      <c r="G170" s="4">
        <v>20837</v>
      </c>
      <c r="H170" s="5">
        <f>H171+H172+H173+H174</f>
        <v>20834</v>
      </c>
      <c r="I170" s="5">
        <f t="shared" si="2"/>
        <v>3</v>
      </c>
      <c r="J170" s="5">
        <f>J171+J172+J173+J174</f>
        <v>11627.599999999999</v>
      </c>
    </row>
    <row r="171" spans="1:10" ht="93" x14ac:dyDescent="0.35">
      <c r="A171" s="17" t="s">
        <v>95</v>
      </c>
      <c r="B171" s="16"/>
      <c r="C171" s="16" t="s">
        <v>117</v>
      </c>
      <c r="D171" s="16" t="s">
        <v>109</v>
      </c>
      <c r="E171" s="3">
        <v>8601600</v>
      </c>
      <c r="F171" s="3">
        <v>111</v>
      </c>
      <c r="G171" s="4">
        <v>13605.3</v>
      </c>
      <c r="H171" s="5">
        <v>14534</v>
      </c>
      <c r="I171" s="5">
        <f t="shared" si="2"/>
        <v>-928.70000000000073</v>
      </c>
      <c r="J171" s="5">
        <v>8265.2999999999993</v>
      </c>
    </row>
    <row r="172" spans="1:10" ht="69.75" x14ac:dyDescent="0.35">
      <c r="A172" s="17" t="s">
        <v>96</v>
      </c>
      <c r="B172" s="16"/>
      <c r="C172" s="16" t="s">
        <v>117</v>
      </c>
      <c r="D172" s="16" t="s">
        <v>109</v>
      </c>
      <c r="E172" s="3">
        <v>8601600</v>
      </c>
      <c r="F172" s="3">
        <v>112</v>
      </c>
      <c r="G172" s="4">
        <v>1000</v>
      </c>
      <c r="H172" s="5">
        <v>244.5</v>
      </c>
      <c r="I172" s="5">
        <f t="shared" ref="I172:I196" si="9">G172-H172</f>
        <v>755.5</v>
      </c>
      <c r="J172" s="5">
        <v>158.30000000000001</v>
      </c>
    </row>
    <row r="173" spans="1:10" ht="69.75" x14ac:dyDescent="0.35">
      <c r="A173" s="17" t="s">
        <v>17</v>
      </c>
      <c r="B173" s="16"/>
      <c r="C173" s="16" t="s">
        <v>117</v>
      </c>
      <c r="D173" s="16" t="s">
        <v>109</v>
      </c>
      <c r="E173" s="3">
        <v>8601600</v>
      </c>
      <c r="F173" s="3">
        <v>242</v>
      </c>
      <c r="G173" s="4">
        <v>237.5</v>
      </c>
      <c r="H173" s="5">
        <v>295.39999999999998</v>
      </c>
      <c r="I173" s="5">
        <f t="shared" si="9"/>
        <v>-57.899999999999977</v>
      </c>
      <c r="J173" s="5">
        <v>136</v>
      </c>
    </row>
    <row r="174" spans="1:10" ht="69.75" x14ac:dyDescent="0.35">
      <c r="A174" s="17" t="s">
        <v>18</v>
      </c>
      <c r="B174" s="16"/>
      <c r="C174" s="16" t="s">
        <v>117</v>
      </c>
      <c r="D174" s="16" t="s">
        <v>109</v>
      </c>
      <c r="E174" s="3">
        <v>8601600</v>
      </c>
      <c r="F174" s="3">
        <v>244</v>
      </c>
      <c r="G174" s="4">
        <v>5994.2</v>
      </c>
      <c r="H174" s="5">
        <v>5760.1</v>
      </c>
      <c r="I174" s="5">
        <f t="shared" si="9"/>
        <v>234.09999999999945</v>
      </c>
      <c r="J174" s="5">
        <v>3068</v>
      </c>
    </row>
    <row r="175" spans="1:10" x14ac:dyDescent="0.35">
      <c r="A175" s="17" t="s">
        <v>139</v>
      </c>
      <c r="B175" s="16"/>
      <c r="C175" s="16" t="s">
        <v>117</v>
      </c>
      <c r="D175" s="16" t="s">
        <v>109</v>
      </c>
      <c r="E175" s="3">
        <v>8601600</v>
      </c>
      <c r="F175" s="3">
        <v>853</v>
      </c>
      <c r="G175" s="4"/>
      <c r="H175" s="5">
        <v>3</v>
      </c>
      <c r="I175" s="5"/>
      <c r="J175" s="5">
        <v>1.7</v>
      </c>
    </row>
    <row r="176" spans="1:10" ht="46.5" x14ac:dyDescent="0.35">
      <c r="A176" s="17" t="s">
        <v>138</v>
      </c>
      <c r="B176" s="16"/>
      <c r="C176" s="16" t="s">
        <v>117</v>
      </c>
      <c r="D176" s="16" t="s">
        <v>109</v>
      </c>
      <c r="E176" s="3">
        <v>8601601</v>
      </c>
      <c r="F176" s="3"/>
      <c r="G176" s="4"/>
      <c r="H176" s="5">
        <f>H177</f>
        <v>385.8</v>
      </c>
      <c r="I176" s="5"/>
      <c r="J176" s="5">
        <f>J177</f>
        <v>385.8</v>
      </c>
    </row>
    <row r="177" spans="1:10" ht="69.75" x14ac:dyDescent="0.35">
      <c r="A177" s="17" t="s">
        <v>18</v>
      </c>
      <c r="B177" s="16"/>
      <c r="C177" s="16" t="s">
        <v>117</v>
      </c>
      <c r="D177" s="16" t="s">
        <v>109</v>
      </c>
      <c r="E177" s="3">
        <v>8601601</v>
      </c>
      <c r="F177" s="3">
        <v>244</v>
      </c>
      <c r="G177" s="4"/>
      <c r="H177" s="5">
        <v>385.8</v>
      </c>
      <c r="I177" s="5"/>
      <c r="J177" s="5">
        <v>385.8</v>
      </c>
    </row>
    <row r="178" spans="1:10" ht="139.5" x14ac:dyDescent="0.35">
      <c r="A178" s="17" t="s">
        <v>137</v>
      </c>
      <c r="B178" s="16"/>
      <c r="C178" s="16" t="s">
        <v>117</v>
      </c>
      <c r="D178" s="16" t="s">
        <v>109</v>
      </c>
      <c r="E178" s="3">
        <v>8607035</v>
      </c>
      <c r="F178" s="3"/>
      <c r="G178" s="4"/>
      <c r="H178" s="5">
        <f>H179</f>
        <v>5000</v>
      </c>
      <c r="I178" s="5"/>
      <c r="J178" s="5">
        <f>J179</f>
        <v>0</v>
      </c>
    </row>
    <row r="179" spans="1:10" ht="93" x14ac:dyDescent="0.35">
      <c r="A179" s="17" t="s">
        <v>123</v>
      </c>
      <c r="B179" s="16"/>
      <c r="C179" s="16" t="s">
        <v>117</v>
      </c>
      <c r="D179" s="16" t="s">
        <v>109</v>
      </c>
      <c r="E179" s="3">
        <v>8607035</v>
      </c>
      <c r="F179" s="3">
        <v>243</v>
      </c>
      <c r="G179" s="4"/>
      <c r="H179" s="5">
        <v>5000</v>
      </c>
      <c r="I179" s="5"/>
      <c r="J179" s="5">
        <v>0</v>
      </c>
    </row>
    <row r="180" spans="1:10" x14ac:dyDescent="0.35">
      <c r="A180" s="27" t="s">
        <v>98</v>
      </c>
      <c r="B180" s="7"/>
      <c r="C180" s="7" t="s">
        <v>118</v>
      </c>
      <c r="D180" s="7" t="s">
        <v>110</v>
      </c>
      <c r="E180" s="10"/>
      <c r="F180" s="10"/>
      <c r="G180" s="9">
        <v>1593</v>
      </c>
      <c r="H180" s="5">
        <f>H181+H186</f>
        <v>1991.3</v>
      </c>
      <c r="I180" s="5">
        <f t="shared" si="9"/>
        <v>-398.29999999999995</v>
      </c>
      <c r="J180" s="5">
        <f>J181+J186</f>
        <v>913.8</v>
      </c>
    </row>
    <row r="181" spans="1:10" x14ac:dyDescent="0.35">
      <c r="A181" s="17" t="s">
        <v>99</v>
      </c>
      <c r="B181" s="16"/>
      <c r="C181" s="16">
        <v>10</v>
      </c>
      <c r="D181" s="16" t="s">
        <v>109</v>
      </c>
      <c r="E181" s="3"/>
      <c r="F181" s="3"/>
      <c r="G181" s="4">
        <v>1283</v>
      </c>
      <c r="H181" s="5">
        <f>H182</f>
        <v>1681.3</v>
      </c>
      <c r="I181" s="5">
        <f t="shared" si="9"/>
        <v>-398.29999999999995</v>
      </c>
      <c r="J181" s="5">
        <f>J182</f>
        <v>812.59999999999991</v>
      </c>
    </row>
    <row r="182" spans="1:10" ht="93" x14ac:dyDescent="0.35">
      <c r="A182" s="17" t="s">
        <v>72</v>
      </c>
      <c r="B182" s="16"/>
      <c r="C182" s="16">
        <v>10</v>
      </c>
      <c r="D182" s="16" t="s">
        <v>109</v>
      </c>
      <c r="E182" s="3">
        <v>8600000</v>
      </c>
      <c r="F182" s="3"/>
      <c r="G182" s="4">
        <v>1283</v>
      </c>
      <c r="H182" s="5">
        <f>H183</f>
        <v>1681.3</v>
      </c>
      <c r="I182" s="5">
        <f t="shared" si="9"/>
        <v>-398.29999999999995</v>
      </c>
      <c r="J182" s="5">
        <f>J183</f>
        <v>812.59999999999991</v>
      </c>
    </row>
    <row r="183" spans="1:10" ht="93" x14ac:dyDescent="0.35">
      <c r="A183" s="17" t="s">
        <v>100</v>
      </c>
      <c r="B183" s="16"/>
      <c r="C183" s="16">
        <v>10</v>
      </c>
      <c r="D183" s="16" t="s">
        <v>109</v>
      </c>
      <c r="E183" s="3">
        <v>8601034</v>
      </c>
      <c r="F183" s="3"/>
      <c r="G183" s="4">
        <v>1283</v>
      </c>
      <c r="H183" s="5">
        <f>H185+H184</f>
        <v>1681.3</v>
      </c>
      <c r="I183" s="5">
        <f t="shared" si="9"/>
        <v>-398.29999999999995</v>
      </c>
      <c r="J183" s="5">
        <f>J185+J184</f>
        <v>812.59999999999991</v>
      </c>
    </row>
    <row r="184" spans="1:10" ht="46.5" x14ac:dyDescent="0.35">
      <c r="A184" s="26" t="s">
        <v>126</v>
      </c>
      <c r="B184" s="16"/>
      <c r="C184" s="16">
        <v>10</v>
      </c>
      <c r="D184" s="16" t="s">
        <v>109</v>
      </c>
      <c r="E184" s="3">
        <v>8601034</v>
      </c>
      <c r="F184" s="3">
        <v>312</v>
      </c>
      <c r="G184" s="4"/>
      <c r="H184" s="5">
        <v>1447.8</v>
      </c>
      <c r="I184" s="5"/>
      <c r="J184" s="5">
        <f>723.9-144.8</f>
        <v>579.09999999999991</v>
      </c>
    </row>
    <row r="185" spans="1:10" ht="93" x14ac:dyDescent="0.35">
      <c r="A185" s="15" t="s">
        <v>101</v>
      </c>
      <c r="B185" s="16"/>
      <c r="C185" s="16">
        <v>10</v>
      </c>
      <c r="D185" s="16" t="s">
        <v>109</v>
      </c>
      <c r="E185" s="3">
        <v>8601034</v>
      </c>
      <c r="F185" s="3">
        <v>321</v>
      </c>
      <c r="G185" s="4">
        <v>1283</v>
      </c>
      <c r="H185" s="5">
        <v>233.5</v>
      </c>
      <c r="I185" s="5">
        <f t="shared" si="9"/>
        <v>1049.5</v>
      </c>
      <c r="J185" s="5">
        <v>233.5</v>
      </c>
    </row>
    <row r="186" spans="1:10" x14ac:dyDescent="0.35">
      <c r="A186" s="15" t="s">
        <v>102</v>
      </c>
      <c r="B186" s="16"/>
      <c r="C186" s="16">
        <v>10</v>
      </c>
      <c r="D186" s="16" t="s">
        <v>113</v>
      </c>
      <c r="E186" s="5"/>
      <c r="F186" s="5"/>
      <c r="G186" s="4">
        <v>310</v>
      </c>
      <c r="H186" s="5">
        <f>H187</f>
        <v>310</v>
      </c>
      <c r="I186" s="5">
        <f t="shared" si="9"/>
        <v>0</v>
      </c>
      <c r="J186" s="5">
        <f>J187</f>
        <v>101.2</v>
      </c>
    </row>
    <row r="187" spans="1:10" ht="93" x14ac:dyDescent="0.35">
      <c r="A187" s="15" t="s">
        <v>72</v>
      </c>
      <c r="B187" s="16"/>
      <c r="C187" s="16">
        <v>10</v>
      </c>
      <c r="D187" s="16" t="s">
        <v>113</v>
      </c>
      <c r="E187" s="3">
        <v>8600000</v>
      </c>
      <c r="F187" s="5"/>
      <c r="G187" s="4">
        <v>310</v>
      </c>
      <c r="H187" s="5">
        <f>H188</f>
        <v>310</v>
      </c>
      <c r="I187" s="5">
        <f t="shared" si="9"/>
        <v>0</v>
      </c>
      <c r="J187" s="5">
        <f>J188</f>
        <v>101.2</v>
      </c>
    </row>
    <row r="188" spans="1:10" ht="69.75" x14ac:dyDescent="0.35">
      <c r="A188" s="15" t="s">
        <v>103</v>
      </c>
      <c r="B188" s="16"/>
      <c r="C188" s="16">
        <v>10</v>
      </c>
      <c r="D188" s="16" t="s">
        <v>113</v>
      </c>
      <c r="E188" s="3">
        <v>8601035</v>
      </c>
      <c r="F188" s="5"/>
      <c r="G188" s="4">
        <v>310</v>
      </c>
      <c r="H188" s="5">
        <f>H190+H189</f>
        <v>310</v>
      </c>
      <c r="I188" s="5">
        <f t="shared" si="9"/>
        <v>0</v>
      </c>
      <c r="J188" s="5">
        <f>J190+J189</f>
        <v>101.2</v>
      </c>
    </row>
    <row r="189" spans="1:10" ht="93" x14ac:dyDescent="0.35">
      <c r="A189" s="15" t="s">
        <v>101</v>
      </c>
      <c r="B189" s="16"/>
      <c r="C189" s="16">
        <v>10</v>
      </c>
      <c r="D189" s="16" t="s">
        <v>113</v>
      </c>
      <c r="E189" s="3">
        <v>8601035</v>
      </c>
      <c r="F189" s="3">
        <v>321</v>
      </c>
      <c r="G189" s="4">
        <v>310</v>
      </c>
      <c r="H189" s="5">
        <v>246.8</v>
      </c>
      <c r="I189" s="5">
        <f t="shared" ref="I189" si="10">G189-H189</f>
        <v>63.199999999999989</v>
      </c>
      <c r="J189" s="5">
        <v>60</v>
      </c>
    </row>
    <row r="190" spans="1:10" ht="69.75" x14ac:dyDescent="0.35">
      <c r="A190" s="15" t="s">
        <v>147</v>
      </c>
      <c r="B190" s="16"/>
      <c r="C190" s="16">
        <v>10</v>
      </c>
      <c r="D190" s="16" t="s">
        <v>113</v>
      </c>
      <c r="E190" s="3">
        <v>8601035</v>
      </c>
      <c r="F190" s="3">
        <v>323</v>
      </c>
      <c r="G190" s="4">
        <v>310</v>
      </c>
      <c r="H190" s="5">
        <v>63.2</v>
      </c>
      <c r="I190" s="5">
        <f t="shared" si="9"/>
        <v>246.8</v>
      </c>
      <c r="J190" s="5">
        <v>41.2</v>
      </c>
    </row>
    <row r="191" spans="1:10" ht="45" x14ac:dyDescent="0.35">
      <c r="A191" s="6" t="s">
        <v>104</v>
      </c>
      <c r="B191" s="7"/>
      <c r="C191" s="7">
        <v>11</v>
      </c>
      <c r="D191" s="7" t="s">
        <v>110</v>
      </c>
      <c r="E191" s="10"/>
      <c r="F191" s="10"/>
      <c r="G191" s="9">
        <v>128.4</v>
      </c>
      <c r="H191" s="5">
        <f>H192</f>
        <v>201.3</v>
      </c>
      <c r="I191" s="5">
        <f t="shared" si="9"/>
        <v>-72.900000000000006</v>
      </c>
      <c r="J191" s="5">
        <f>J192</f>
        <v>190.1</v>
      </c>
    </row>
    <row r="192" spans="1:10" ht="46.5" x14ac:dyDescent="0.35">
      <c r="A192" s="15" t="s">
        <v>105</v>
      </c>
      <c r="B192" s="16"/>
      <c r="C192" s="16">
        <v>11</v>
      </c>
      <c r="D192" s="16" t="s">
        <v>115</v>
      </c>
      <c r="E192" s="3"/>
      <c r="F192" s="3"/>
      <c r="G192" s="4">
        <v>128.4</v>
      </c>
      <c r="H192" s="5">
        <f>H193</f>
        <v>201.3</v>
      </c>
      <c r="I192" s="5">
        <f t="shared" si="9"/>
        <v>-72.900000000000006</v>
      </c>
      <c r="J192" s="5">
        <f>J193</f>
        <v>190.1</v>
      </c>
    </row>
    <row r="193" spans="1:10" ht="93" x14ac:dyDescent="0.35">
      <c r="A193" s="17" t="s">
        <v>72</v>
      </c>
      <c r="B193" s="16"/>
      <c r="C193" s="16">
        <v>11</v>
      </c>
      <c r="D193" s="16" t="s">
        <v>115</v>
      </c>
      <c r="E193" s="3">
        <v>8600000</v>
      </c>
      <c r="F193" s="3"/>
      <c r="G193" s="4">
        <v>128.4</v>
      </c>
      <c r="H193" s="5">
        <f>H194</f>
        <v>201.3</v>
      </c>
      <c r="I193" s="5">
        <f t="shared" si="9"/>
        <v>-72.900000000000006</v>
      </c>
      <c r="J193" s="5">
        <f>J194</f>
        <v>190.1</v>
      </c>
    </row>
    <row r="194" spans="1:10" ht="46.5" x14ac:dyDescent="0.35">
      <c r="A194" s="17" t="s">
        <v>106</v>
      </c>
      <c r="B194" s="16"/>
      <c r="C194" s="16">
        <v>11</v>
      </c>
      <c r="D194" s="16" t="s">
        <v>115</v>
      </c>
      <c r="E194" s="3">
        <v>8601136</v>
      </c>
      <c r="F194" s="3"/>
      <c r="G194" s="4">
        <v>128.4</v>
      </c>
      <c r="H194" s="5">
        <f>H195</f>
        <v>201.3</v>
      </c>
      <c r="I194" s="5">
        <f t="shared" si="9"/>
        <v>-72.900000000000006</v>
      </c>
      <c r="J194" s="5">
        <f>J195</f>
        <v>190.1</v>
      </c>
    </row>
    <row r="195" spans="1:10" ht="69.75" x14ac:dyDescent="0.35">
      <c r="A195" s="17" t="s">
        <v>18</v>
      </c>
      <c r="B195" s="16"/>
      <c r="C195" s="16">
        <v>11</v>
      </c>
      <c r="D195" s="16" t="s">
        <v>115</v>
      </c>
      <c r="E195" s="3">
        <v>8601136</v>
      </c>
      <c r="F195" s="3">
        <v>244</v>
      </c>
      <c r="G195" s="4">
        <v>128.4</v>
      </c>
      <c r="H195" s="5">
        <v>201.3</v>
      </c>
      <c r="I195" s="5">
        <f t="shared" si="9"/>
        <v>-72.900000000000006</v>
      </c>
      <c r="J195" s="5">
        <v>190.1</v>
      </c>
    </row>
    <row r="196" spans="1:10" x14ac:dyDescent="0.35">
      <c r="A196" s="28" t="s">
        <v>107</v>
      </c>
      <c r="B196" s="7"/>
      <c r="C196" s="7"/>
      <c r="D196" s="7"/>
      <c r="E196" s="10"/>
      <c r="F196" s="10"/>
      <c r="G196" s="9">
        <v>105446.6</v>
      </c>
      <c r="H196" s="30">
        <f>H9+H21</f>
        <v>125868.6</v>
      </c>
      <c r="I196" s="5">
        <f t="shared" si="9"/>
        <v>-20422</v>
      </c>
      <c r="J196" s="30">
        <f>J9+J21</f>
        <v>38987.600000000006</v>
      </c>
    </row>
    <row r="197" spans="1:10" x14ac:dyDescent="0.35">
      <c r="A197" s="32"/>
    </row>
    <row r="198" spans="1:10" x14ac:dyDescent="0.35">
      <c r="A198" s="37" t="s">
        <v>153</v>
      </c>
      <c r="B198" s="37"/>
      <c r="C198" s="38"/>
      <c r="D198" s="39"/>
      <c r="E198" s="40" t="s">
        <v>154</v>
      </c>
    </row>
    <row r="199" spans="1:10" x14ac:dyDescent="0.35">
      <c r="A199" s="37"/>
      <c r="B199" s="37"/>
      <c r="C199" s="38"/>
      <c r="D199" s="39"/>
      <c r="E199" s="40"/>
    </row>
    <row r="200" spans="1:10" ht="93" x14ac:dyDescent="0.35">
      <c r="A200" s="41" t="s">
        <v>155</v>
      </c>
      <c r="B200" s="37"/>
      <c r="C200" s="38"/>
      <c r="D200" s="39"/>
      <c r="E200" s="40" t="s">
        <v>156</v>
      </c>
    </row>
  </sheetData>
  <autoFilter ref="A8:I196"/>
  <mergeCells count="3">
    <mergeCell ref="A5:G5"/>
    <mergeCell ref="A6:G6"/>
    <mergeCell ref="A1:A3"/>
  </mergeCells>
  <pageMargins left="0.9055118110236221" right="0.11811023622047245" top="0.35433070866141736" bottom="0" header="0.31496062992125984" footer="0.31496062992125984"/>
  <pageSetup paperSize="9" scale="39" fitToHeight="0" orientation="portrait" horizontalDpi="0" verticalDpi="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Пинкевич</dc:creator>
  <cp:lastModifiedBy>Пинкевич</cp:lastModifiedBy>
  <cp:lastPrinted>2015-08-03T17:36:36Z</cp:lastPrinted>
  <dcterms:created xsi:type="dcterms:W3CDTF">2014-12-07T18:42:26Z</dcterms:created>
  <dcterms:modified xsi:type="dcterms:W3CDTF">2015-08-03T17:36:40Z</dcterms:modified>
</cp:coreProperties>
</file>