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Лист1!$8:$8</definedName>
  </definedNames>
  <calcPr calcId="145621" refMode="R1C1"/>
</workbook>
</file>

<file path=xl/calcChain.xml><?xml version="1.0" encoding="utf-8"?>
<calcChain xmlns="http://schemas.openxmlformats.org/spreadsheetml/2006/main">
  <c r="K22" i="2" l="1"/>
  <c r="O25" i="2"/>
  <c r="K9" i="2"/>
  <c r="M46" i="2"/>
  <c r="M44" i="2"/>
  <c r="M42" i="2"/>
  <c r="M40" i="2"/>
  <c r="M38" i="2"/>
  <c r="M36" i="2"/>
  <c r="M34" i="2"/>
  <c r="M32" i="2"/>
  <c r="M28" i="2"/>
  <c r="M30" i="2"/>
  <c r="M26" i="2"/>
  <c r="M24" i="2"/>
  <c r="M22" i="2"/>
  <c r="M21" i="2"/>
  <c r="M20" i="2"/>
  <c r="M19" i="2"/>
  <c r="M18" i="2"/>
  <c r="M17" i="2"/>
  <c r="M14" i="2"/>
  <c r="M11" i="2"/>
  <c r="K52" i="2"/>
  <c r="K51" i="2"/>
  <c r="K50" i="2"/>
  <c r="K49" i="2"/>
  <c r="K48" i="2"/>
  <c r="K46" i="2"/>
  <c r="K44" i="2"/>
  <c r="K42" i="2"/>
  <c r="K40" i="2"/>
  <c r="K38" i="2"/>
  <c r="K36" i="2"/>
  <c r="K34" i="2"/>
  <c r="K32" i="2"/>
  <c r="K30" i="2"/>
  <c r="K28" i="2"/>
  <c r="K26" i="2"/>
  <c r="K24" i="2"/>
  <c r="I22" i="2"/>
  <c r="K21" i="2"/>
  <c r="K20" i="2"/>
  <c r="K19" i="2"/>
  <c r="I9" i="2"/>
  <c r="K18" i="2"/>
  <c r="K17" i="2"/>
  <c r="K14" i="2"/>
  <c r="K11" i="2"/>
  <c r="I51" i="2"/>
  <c r="G51" i="2"/>
  <c r="G53" i="2" s="1"/>
  <c r="I48" i="2"/>
  <c r="G48" i="2"/>
  <c r="I44" i="2"/>
  <c r="G44" i="2"/>
  <c r="I40" i="2"/>
  <c r="G40" i="2"/>
  <c r="I32" i="2"/>
  <c r="G32" i="2"/>
  <c r="I26" i="2"/>
  <c r="G26" i="2"/>
  <c r="G22" i="2"/>
  <c r="I20" i="2"/>
  <c r="G20" i="2"/>
  <c r="G9" i="2"/>
  <c r="M9" i="2" l="1"/>
  <c r="M53" i="2" s="1"/>
  <c r="I53" i="2"/>
  <c r="K53" i="2" s="1"/>
  <c r="G48" i="1"/>
  <c r="I48" i="1"/>
  <c r="I51" i="1"/>
  <c r="I44" i="1"/>
  <c r="I40" i="1"/>
  <c r="I32" i="1"/>
  <c r="I26" i="1"/>
  <c r="I22" i="1"/>
  <c r="I20" i="1"/>
  <c r="I9" i="1"/>
  <c r="I53" i="1" l="1"/>
  <c r="G51" i="1"/>
  <c r="G44" i="1"/>
  <c r="G40" i="1"/>
  <c r="G32" i="1"/>
  <c r="G26" i="1"/>
  <c r="G22" i="1"/>
  <c r="G20" i="1"/>
  <c r="G9" i="1"/>
  <c r="G53" i="1" l="1"/>
</calcChain>
</file>

<file path=xl/sharedStrings.xml><?xml version="1.0" encoding="utf-8"?>
<sst xmlns="http://schemas.openxmlformats.org/spreadsheetml/2006/main" count="122" uniqueCount="62">
  <si>
    <t>по разделам и подразделам функциональной классификации расходов</t>
  </si>
  <si>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</si>
  <si>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</si>
  <si>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</si>
  <si>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</si>
  <si>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</si>
  <si>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администраций.</t>
  </si>
  <si>
    <t>Резервные фонды.</t>
  </si>
  <si>
    <t>Обеспечение проведения выборов и референдумов</t>
  </si>
  <si>
    <t>Другие общегосударственные вопросы.</t>
  </si>
  <si>
    <t>Национальная оборона</t>
  </si>
  <si>
    <t>Мобилизационная и вневойсковая подготовка</t>
  </si>
  <si>
    <t xml:space="preserve">    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</si>
  <si>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</si>
  <si>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оборона.</t>
  </si>
  <si>
    <t>Национальная экономика</t>
  </si>
  <si>
    <t>Другие вопросы в области национальной экономики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</si>
  <si>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</si>
  <si>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</si>
  <si>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</si>
  <si>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</si>
  <si>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</si>
  <si>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</si>
  <si>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детей.</t>
  </si>
  <si>
    <t>Культура, кинематография и средства массовой информации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</si>
  <si>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</si>
  <si>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</si>
  <si>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</si>
  <si>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</si>
  <si>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Здравоохранение, физическая культура  и спорт.</t>
  </si>
  <si>
    <t>Физическая культура и спорт.</t>
  </si>
  <si>
    <t>Всего расходов</t>
  </si>
  <si>
    <t>0100</t>
  </si>
  <si>
    <t>0103</t>
  </si>
  <si>
    <t>0104</t>
  </si>
  <si>
    <t>0111</t>
  </si>
  <si>
    <t>0107</t>
  </si>
  <si>
    <t>0113</t>
  </si>
  <si>
    <t>0200</t>
  </si>
  <si>
    <t>0203</t>
  </si>
  <si>
    <t>0300</t>
  </si>
  <si>
    <t>0309</t>
  </si>
  <si>
    <t>0400</t>
  </si>
  <si>
    <t>0412</t>
  </si>
  <si>
    <t>0409</t>
  </si>
  <si>
    <t>0500</t>
  </si>
  <si>
    <t>0501</t>
  </si>
  <si>
    <t>0502</t>
  </si>
  <si>
    <t>0503</t>
  </si>
  <si>
    <t>0700</t>
  </si>
  <si>
    <t>0707</t>
  </si>
  <si>
    <t>0800</t>
  </si>
  <si>
    <t>0801</t>
  </si>
  <si>
    <t>Приложение № 3</t>
  </si>
  <si>
    <t>к постановлению</t>
  </si>
  <si>
    <t xml:space="preserve"> от 07 ноября 2014г. №260</t>
  </si>
  <si>
    <t>План на 2014г</t>
  </si>
  <si>
    <t>Исполнено за 9 мес.2014г.</t>
  </si>
  <si>
    <t>за 9 месяцев  2014 года</t>
  </si>
  <si>
    <t>ПОКАЗАТЕЛИ ИСПОЛНЕНИЯ ПО РАСХОДАМ</t>
  </si>
  <si>
    <t>Доля в общ.расх</t>
  </si>
  <si>
    <t>% вып.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</si>
</sst>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/>
    <xf numFmtId="0" fontId="1" fillId="0" borderId="0" xfId="0" applyFont="1" applyAlignment="1"/>
    <xf numFmtId="0" fontId="1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justify" wrapText="1"/>
    </xf>
    <xf numFmtId="0" fontId="5" fillId="2" borderId="2" xfId="0" applyFont="1" applyFill="1" applyBorder="1" applyAlignment="1">
      <alignment horizontal="justify" vertical="justify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5" fillId="2" borderId="7" xfId="0" applyFont="1" applyFill="1" applyBorder="1" applyAlignment="1">
      <alignment horizontal="justify" vertical="justify" wrapText="1"/>
    </xf>
    <xf numFmtId="0" fontId="5" fillId="2" borderId="8" xfId="0" applyFont="1" applyFill="1" applyBorder="1" applyAlignment="1">
      <alignment horizontal="justify" vertical="justify" wrapText="1"/>
    </xf>
    <xf numFmtId="0" fontId="5" fillId="2" borderId="5" xfId="0" applyFont="1" applyFill="1" applyBorder="1" applyAlignment="1">
      <alignment horizontal="justify" vertical="justify" wrapText="1"/>
    </xf>
    <xf numFmtId="0" fontId="5" fillId="2" borderId="6" xfId="0" applyFont="1" applyFill="1" applyBorder="1" applyAlignment="1">
      <alignment horizontal="justify" vertical="justify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justify" wrapText="1"/>
    </xf>
    <xf numFmtId="0" fontId="5" fillId="2" borderId="4" xfId="0" applyFont="1" applyFill="1" applyBorder="1" applyAlignment="1">
      <alignment horizontal="justify" vertical="justify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4" fillId="0" borderId="8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left" vertical="center" wrapText="1" indent="4"/>
    </xf>
    <xf numFmtId="0" fontId="3" fillId="2" borderId="2" xfId="0" applyFont="1" applyFill="1" applyBorder="1" applyAlignment="1">
      <alignment horizontal="left" vertical="center" wrapText="1" indent="4"/>
    </xf>
    <xf numFmtId="0" fontId="6" fillId="0" borderId="0" xfId="0" applyFont="1" applyAlignment="1">
      <alignment horizontal="right"/>
    </xf>
    <xf numFmtId="0" fontId="3" fillId="2" borderId="10" xfId="0" applyFont="1" applyFill="1" applyBorder="1" applyAlignment="1">
      <alignment horizontal="center" vertical="center" wrapText="1"/>
    </xf>
    <xf numFmtId="0" fontId="6" fillId="0" borderId="9" xfId="0" applyFont="1" applyBorder="1"/>
    <xf numFmtId="164" fontId="5" fillId="2" borderId="1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2" fontId="5" fillId="3" borderId="7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2" fontId="4" fillId="3" borderId="12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opLeftCell="A29" workbookViewId="0">
      <selection activeCell="A28" sqref="A1:XFD1048576"/>
    </sheetView>
  </sheetViews>
  <sheetFormatPr defaultRowHeight="15" x14ac:dyDescent="0.25"/>
  <cols>
    <col min="1" max="1" width="27.85546875" style="3" customWidth="1"/>
    <col min="2" max="2" width="47.7109375" style="3" customWidth="1"/>
    <col min="3" max="3" width="6" style="3" customWidth="1"/>
    <col min="4" max="4" width="5.5703125" style="3" customWidth="1"/>
    <col min="5" max="5" width="15.28515625" style="3" customWidth="1"/>
    <col min="6" max="6" width="1" style="3" hidden="1" customWidth="1"/>
    <col min="7" max="7" width="9.140625" style="3"/>
    <col min="8" max="8" width="10" style="3" customWidth="1"/>
    <col min="9" max="16384" width="9.140625" style="3"/>
  </cols>
  <sheetData>
    <row r="1" spans="1:10" ht="15.75" x14ac:dyDescent="0.25">
      <c r="A1" s="30" t="s">
        <v>53</v>
      </c>
      <c r="B1" s="31"/>
      <c r="C1" s="31"/>
      <c r="D1" s="31"/>
      <c r="E1" s="31"/>
      <c r="F1" s="31"/>
      <c r="G1" s="31"/>
      <c r="H1" s="31"/>
    </row>
    <row r="2" spans="1:10" ht="13.5" customHeight="1" x14ac:dyDescent="0.25">
      <c r="A2" s="1"/>
      <c r="B2" s="4"/>
      <c r="C2" s="4"/>
      <c r="D2" s="4"/>
      <c r="E2" s="78" t="s">
        <v>54</v>
      </c>
      <c r="F2" s="78"/>
      <c r="G2" s="78"/>
      <c r="H2" s="78"/>
    </row>
    <row r="3" spans="1:10" ht="15.75" x14ac:dyDescent="0.25">
      <c r="A3" s="2"/>
      <c r="D3" s="6"/>
      <c r="E3" s="81" t="s">
        <v>55</v>
      </c>
      <c r="F3" s="81"/>
      <c r="G3" s="81"/>
      <c r="H3" s="81"/>
    </row>
    <row r="4" spans="1:10" ht="18.75" x14ac:dyDescent="0.25">
      <c r="A4" s="32" t="s">
        <v>59</v>
      </c>
      <c r="B4" s="33"/>
      <c r="C4" s="33"/>
      <c r="D4" s="33"/>
      <c r="E4" s="33"/>
      <c r="F4" s="33"/>
      <c r="G4" s="33"/>
      <c r="H4" s="33"/>
    </row>
    <row r="5" spans="1:10" ht="18.75" x14ac:dyDescent="0.25">
      <c r="A5" s="32" t="s">
        <v>0</v>
      </c>
      <c r="B5" s="33"/>
      <c r="C5" s="33"/>
      <c r="D5" s="33"/>
      <c r="E5" s="33"/>
      <c r="F5" s="33"/>
      <c r="G5" s="33"/>
      <c r="H5" s="33"/>
    </row>
    <row r="6" spans="1:10" ht="18.75" x14ac:dyDescent="0.25">
      <c r="A6" s="32" t="s">
        <v>58</v>
      </c>
      <c r="B6" s="33"/>
      <c r="C6" s="33"/>
      <c r="D6" s="33"/>
      <c r="E6" s="33"/>
      <c r="F6" s="33"/>
      <c r="G6" s="33"/>
      <c r="H6" s="33"/>
    </row>
    <row r="7" spans="1:10" ht="16.5" thickBot="1" x14ac:dyDescent="0.3">
      <c r="A7" s="1"/>
    </row>
    <row r="8" spans="1:10" ht="56.25" customHeight="1" thickBot="1" x14ac:dyDescent="0.3">
      <c r="A8" s="79" t="s">
        <v>1</v>
      </c>
      <c r="B8" s="80"/>
      <c r="C8" s="20" t="s">
        <v>2</v>
      </c>
      <c r="D8" s="21"/>
      <c r="E8" s="20" t="s">
        <v>3</v>
      </c>
      <c r="F8" s="21"/>
      <c r="G8" s="20" t="s">
        <v>56</v>
      </c>
      <c r="H8" s="21"/>
      <c r="I8" s="20" t="s">
        <v>57</v>
      </c>
      <c r="J8" s="21"/>
    </row>
    <row r="9" spans="1:10" x14ac:dyDescent="0.25">
      <c r="A9" s="34" t="s">
        <v>4</v>
      </c>
      <c r="B9" s="35"/>
      <c r="C9" s="50" t="s">
        <v>32</v>
      </c>
      <c r="D9" s="51"/>
      <c r="E9" s="58"/>
      <c r="F9" s="59"/>
      <c r="G9" s="10">
        <f>SUM(G11:H19)</f>
        <v>26368.799999999996</v>
      </c>
      <c r="H9" s="11"/>
      <c r="I9" s="10">
        <f>SUM(I11:J19)</f>
        <v>15151.400000000001</v>
      </c>
      <c r="J9" s="11"/>
    </row>
    <row r="10" spans="1:10" ht="15.75" thickBot="1" x14ac:dyDescent="0.3">
      <c r="A10" s="36"/>
      <c r="B10" s="37"/>
      <c r="C10" s="52"/>
      <c r="D10" s="53"/>
      <c r="E10" s="60"/>
      <c r="F10" s="61"/>
      <c r="G10" s="12"/>
      <c r="H10" s="13"/>
      <c r="I10" s="12"/>
      <c r="J10" s="13"/>
    </row>
    <row r="11" spans="1:10" x14ac:dyDescent="0.25">
      <c r="A11" s="34" t="s">
        <v>5</v>
      </c>
      <c r="B11" s="35"/>
      <c r="C11" s="58"/>
      <c r="D11" s="59"/>
      <c r="E11" s="50" t="s">
        <v>33</v>
      </c>
      <c r="F11" s="73"/>
      <c r="G11" s="10">
        <v>3273.9</v>
      </c>
      <c r="H11" s="17"/>
      <c r="I11" s="10">
        <v>2177.3000000000002</v>
      </c>
      <c r="J11" s="17"/>
    </row>
    <row r="12" spans="1:10" x14ac:dyDescent="0.25">
      <c r="A12" s="69"/>
      <c r="B12" s="70"/>
      <c r="C12" s="71"/>
      <c r="D12" s="72"/>
      <c r="E12" s="74"/>
      <c r="F12" s="75"/>
      <c r="G12" s="22"/>
      <c r="H12" s="23"/>
      <c r="I12" s="22"/>
      <c r="J12" s="23"/>
    </row>
    <row r="13" spans="1:10" ht="24.75" customHeight="1" thickBot="1" x14ac:dyDescent="0.3">
      <c r="A13" s="36"/>
      <c r="B13" s="37"/>
      <c r="C13" s="60"/>
      <c r="D13" s="61"/>
      <c r="E13" s="76"/>
      <c r="F13" s="77"/>
      <c r="G13" s="18"/>
      <c r="H13" s="19"/>
      <c r="I13" s="18"/>
      <c r="J13" s="19"/>
    </row>
    <row r="14" spans="1:10" x14ac:dyDescent="0.25">
      <c r="A14" s="34" t="s">
        <v>6</v>
      </c>
      <c r="B14" s="35"/>
      <c r="C14" s="58"/>
      <c r="D14" s="59"/>
      <c r="E14" s="50" t="s">
        <v>34</v>
      </c>
      <c r="F14" s="73"/>
      <c r="G14" s="10">
        <v>12747.8</v>
      </c>
      <c r="H14" s="17"/>
      <c r="I14" s="10">
        <v>7414.6</v>
      </c>
      <c r="J14" s="17"/>
    </row>
    <row r="15" spans="1:10" x14ac:dyDescent="0.25">
      <c r="A15" s="69"/>
      <c r="B15" s="70"/>
      <c r="C15" s="71"/>
      <c r="D15" s="72"/>
      <c r="E15" s="74"/>
      <c r="F15" s="75"/>
      <c r="G15" s="22"/>
      <c r="H15" s="23"/>
      <c r="I15" s="22"/>
      <c r="J15" s="23"/>
    </row>
    <row r="16" spans="1:10" ht="30.75" customHeight="1" thickBot="1" x14ac:dyDescent="0.3">
      <c r="A16" s="36"/>
      <c r="B16" s="37"/>
      <c r="C16" s="60"/>
      <c r="D16" s="61"/>
      <c r="E16" s="76"/>
      <c r="F16" s="77"/>
      <c r="G16" s="18"/>
      <c r="H16" s="19"/>
      <c r="I16" s="18"/>
      <c r="J16" s="19"/>
    </row>
    <row r="17" spans="1:10" ht="19.5" thickBot="1" x14ac:dyDescent="0.3">
      <c r="A17" s="24" t="s">
        <v>7</v>
      </c>
      <c r="B17" s="25"/>
      <c r="C17" s="65"/>
      <c r="D17" s="66"/>
      <c r="E17" s="28" t="s">
        <v>35</v>
      </c>
      <c r="F17" s="29"/>
      <c r="G17" s="14">
        <v>2000</v>
      </c>
      <c r="H17" s="15"/>
      <c r="I17" s="14">
        <v>0</v>
      </c>
      <c r="J17" s="15"/>
    </row>
    <row r="18" spans="1:10" ht="19.5" thickBot="1" x14ac:dyDescent="0.3">
      <c r="A18" s="24" t="s">
        <v>8</v>
      </c>
      <c r="B18" s="25"/>
      <c r="C18" s="65"/>
      <c r="D18" s="66"/>
      <c r="E18" s="28" t="s">
        <v>36</v>
      </c>
      <c r="F18" s="29"/>
      <c r="G18" s="14">
        <v>196.5</v>
      </c>
      <c r="H18" s="15"/>
      <c r="I18" s="14">
        <v>196.5</v>
      </c>
      <c r="J18" s="15"/>
    </row>
    <row r="19" spans="1:10" ht="19.5" thickBot="1" x14ac:dyDescent="0.3">
      <c r="A19" s="24" t="s">
        <v>9</v>
      </c>
      <c r="B19" s="25"/>
      <c r="C19" s="65"/>
      <c r="D19" s="66"/>
      <c r="E19" s="28" t="s">
        <v>37</v>
      </c>
      <c r="F19" s="29"/>
      <c r="G19" s="14">
        <v>8150.6</v>
      </c>
      <c r="H19" s="15"/>
      <c r="I19" s="14">
        <v>5363</v>
      </c>
      <c r="J19" s="15"/>
    </row>
    <row r="20" spans="1:10" ht="19.5" thickBot="1" x14ac:dyDescent="0.3">
      <c r="A20" s="24" t="s">
        <v>10</v>
      </c>
      <c r="B20" s="25"/>
      <c r="C20" s="26" t="s">
        <v>38</v>
      </c>
      <c r="D20" s="27"/>
      <c r="E20" s="67"/>
      <c r="F20" s="68"/>
      <c r="G20" s="14">
        <f>SUM(G21)</f>
        <v>399.4</v>
      </c>
      <c r="H20" s="15"/>
      <c r="I20" s="14">
        <f>SUM(I21)</f>
        <v>270</v>
      </c>
      <c r="J20" s="15"/>
    </row>
    <row r="21" spans="1:10" ht="19.5" thickBot="1" x14ac:dyDescent="0.3">
      <c r="A21" s="24" t="s">
        <v>11</v>
      </c>
      <c r="B21" s="25"/>
      <c r="C21" s="65" t="s">
        <v>12</v>
      </c>
      <c r="D21" s="66"/>
      <c r="E21" s="28" t="s">
        <v>39</v>
      </c>
      <c r="F21" s="29"/>
      <c r="G21" s="14">
        <v>399.4</v>
      </c>
      <c r="H21" s="15"/>
      <c r="I21" s="14">
        <v>270</v>
      </c>
      <c r="J21" s="15"/>
    </row>
    <row r="22" spans="1:10" x14ac:dyDescent="0.25">
      <c r="A22" s="34" t="s">
        <v>13</v>
      </c>
      <c r="B22" s="35"/>
      <c r="C22" s="50" t="s">
        <v>40</v>
      </c>
      <c r="D22" s="62"/>
      <c r="E22" s="54"/>
      <c r="F22" s="55"/>
      <c r="G22" s="16">
        <f>SUM(G24)</f>
        <v>1558.6</v>
      </c>
      <c r="H22" s="17"/>
      <c r="I22" s="16">
        <f>SUM(I24)</f>
        <v>994.4</v>
      </c>
      <c r="J22" s="17"/>
    </row>
    <row r="23" spans="1:10" ht="22.5" customHeight="1" thickBot="1" x14ac:dyDescent="0.3">
      <c r="A23" s="36"/>
      <c r="B23" s="37"/>
      <c r="C23" s="63"/>
      <c r="D23" s="64"/>
      <c r="E23" s="56"/>
      <c r="F23" s="57"/>
      <c r="G23" s="18"/>
      <c r="H23" s="19"/>
      <c r="I23" s="18"/>
      <c r="J23" s="19"/>
    </row>
    <row r="24" spans="1:10" x14ac:dyDescent="0.25">
      <c r="A24" s="34" t="s">
        <v>14</v>
      </c>
      <c r="B24" s="35"/>
      <c r="C24" s="58"/>
      <c r="D24" s="59"/>
      <c r="E24" s="50" t="s">
        <v>41</v>
      </c>
      <c r="F24" s="62"/>
      <c r="G24" s="16">
        <v>1558.6</v>
      </c>
      <c r="H24" s="17"/>
      <c r="I24" s="16">
        <v>994.4</v>
      </c>
      <c r="J24" s="17"/>
    </row>
    <row r="25" spans="1:10" ht="43.5" customHeight="1" thickBot="1" x14ac:dyDescent="0.3">
      <c r="A25" s="36"/>
      <c r="B25" s="37"/>
      <c r="C25" s="60"/>
      <c r="D25" s="61"/>
      <c r="E25" s="63"/>
      <c r="F25" s="64"/>
      <c r="G25" s="18"/>
      <c r="H25" s="19"/>
      <c r="I25" s="18"/>
      <c r="J25" s="19"/>
    </row>
    <row r="26" spans="1:10" x14ac:dyDescent="0.25">
      <c r="A26" s="34" t="s">
        <v>15</v>
      </c>
      <c r="B26" s="35"/>
      <c r="C26" s="50" t="s">
        <v>42</v>
      </c>
      <c r="D26" s="51"/>
      <c r="E26" s="54"/>
      <c r="F26" s="55"/>
      <c r="G26" s="10">
        <f>SUM(G28:H31)</f>
        <v>26390.100000000002</v>
      </c>
      <c r="H26" s="11"/>
      <c r="I26" s="10">
        <f>SUM(I28:J31)</f>
        <v>7975.8</v>
      </c>
      <c r="J26" s="11"/>
    </row>
    <row r="27" spans="1:10" ht="15.75" thickBot="1" x14ac:dyDescent="0.3">
      <c r="A27" s="36"/>
      <c r="B27" s="37"/>
      <c r="C27" s="52"/>
      <c r="D27" s="53"/>
      <c r="E27" s="56"/>
      <c r="F27" s="57"/>
      <c r="G27" s="12"/>
      <c r="H27" s="13"/>
      <c r="I27" s="12"/>
      <c r="J27" s="13"/>
    </row>
    <row r="28" spans="1:10" x14ac:dyDescent="0.25">
      <c r="A28" s="34" t="s">
        <v>16</v>
      </c>
      <c r="B28" s="35"/>
      <c r="C28" s="42"/>
      <c r="D28" s="43"/>
      <c r="E28" s="38" t="s">
        <v>43</v>
      </c>
      <c r="F28" s="39"/>
      <c r="G28" s="10">
        <v>9845.2000000000007</v>
      </c>
      <c r="H28" s="11"/>
      <c r="I28" s="10">
        <v>980.3</v>
      </c>
      <c r="J28" s="11"/>
    </row>
    <row r="29" spans="1:10" ht="15.75" thickBot="1" x14ac:dyDescent="0.3">
      <c r="A29" s="36"/>
      <c r="B29" s="37"/>
      <c r="C29" s="44"/>
      <c r="D29" s="45"/>
      <c r="E29" s="40"/>
      <c r="F29" s="41"/>
      <c r="G29" s="12"/>
      <c r="H29" s="13"/>
      <c r="I29" s="12"/>
      <c r="J29" s="13"/>
    </row>
    <row r="30" spans="1:10" x14ac:dyDescent="0.25">
      <c r="A30" s="34" t="s">
        <v>17</v>
      </c>
      <c r="B30" s="35"/>
      <c r="C30" s="42"/>
      <c r="D30" s="43"/>
      <c r="E30" s="38" t="s">
        <v>44</v>
      </c>
      <c r="F30" s="39"/>
      <c r="G30" s="10">
        <v>16544.900000000001</v>
      </c>
      <c r="H30" s="11"/>
      <c r="I30" s="10">
        <v>6995.5</v>
      </c>
      <c r="J30" s="11"/>
    </row>
    <row r="31" spans="1:10" ht="15.75" thickBot="1" x14ac:dyDescent="0.3">
      <c r="A31" s="36"/>
      <c r="B31" s="37"/>
      <c r="C31" s="44"/>
      <c r="D31" s="45"/>
      <c r="E31" s="40"/>
      <c r="F31" s="41"/>
      <c r="G31" s="12"/>
      <c r="H31" s="13"/>
      <c r="I31" s="12"/>
      <c r="J31" s="13"/>
    </row>
    <row r="32" spans="1:10" x14ac:dyDescent="0.25">
      <c r="A32" s="34" t="s">
        <v>18</v>
      </c>
      <c r="B32" s="35"/>
      <c r="C32" s="50" t="s">
        <v>45</v>
      </c>
      <c r="D32" s="51"/>
      <c r="E32" s="38"/>
      <c r="F32" s="39"/>
      <c r="G32" s="10">
        <f>SUM(G34:H39)</f>
        <v>46829.2</v>
      </c>
      <c r="H32" s="11"/>
      <c r="I32" s="10">
        <f>SUM(I34:J39)</f>
        <v>18419.400000000001</v>
      </c>
      <c r="J32" s="11"/>
    </row>
    <row r="33" spans="1:10" ht="15.75" thickBot="1" x14ac:dyDescent="0.3">
      <c r="A33" s="36"/>
      <c r="B33" s="37"/>
      <c r="C33" s="52"/>
      <c r="D33" s="53"/>
      <c r="E33" s="40"/>
      <c r="F33" s="41"/>
      <c r="G33" s="12"/>
      <c r="H33" s="13"/>
      <c r="I33" s="12"/>
      <c r="J33" s="13"/>
    </row>
    <row r="34" spans="1:10" x14ac:dyDescent="0.25">
      <c r="A34" s="34" t="s">
        <v>19</v>
      </c>
      <c r="B34" s="35"/>
      <c r="C34" s="42"/>
      <c r="D34" s="43"/>
      <c r="E34" s="38" t="s">
        <v>46</v>
      </c>
      <c r="F34" s="39"/>
      <c r="G34" s="10">
        <v>7171.8</v>
      </c>
      <c r="H34" s="11"/>
      <c r="I34" s="10">
        <v>3235.5</v>
      </c>
      <c r="J34" s="11"/>
    </row>
    <row r="35" spans="1:10" ht="15.75" thickBot="1" x14ac:dyDescent="0.3">
      <c r="A35" s="36"/>
      <c r="B35" s="37"/>
      <c r="C35" s="44"/>
      <c r="D35" s="45"/>
      <c r="E35" s="40"/>
      <c r="F35" s="41"/>
      <c r="G35" s="12"/>
      <c r="H35" s="13"/>
      <c r="I35" s="12"/>
      <c r="J35" s="13"/>
    </row>
    <row r="36" spans="1:10" x14ac:dyDescent="0.25">
      <c r="A36" s="34" t="s">
        <v>20</v>
      </c>
      <c r="B36" s="35"/>
      <c r="C36" s="42"/>
      <c r="D36" s="43"/>
      <c r="E36" s="38" t="s">
        <v>47</v>
      </c>
      <c r="F36" s="39"/>
      <c r="G36" s="10">
        <v>23551.7</v>
      </c>
      <c r="H36" s="11"/>
      <c r="I36" s="10">
        <v>5637.4</v>
      </c>
      <c r="J36" s="11"/>
    </row>
    <row r="37" spans="1:10" ht="15.75" thickBot="1" x14ac:dyDescent="0.3">
      <c r="A37" s="36"/>
      <c r="B37" s="37"/>
      <c r="C37" s="44"/>
      <c r="D37" s="45"/>
      <c r="E37" s="40"/>
      <c r="F37" s="41"/>
      <c r="G37" s="12"/>
      <c r="H37" s="13"/>
      <c r="I37" s="12"/>
      <c r="J37" s="13"/>
    </row>
    <row r="38" spans="1:10" x14ac:dyDescent="0.25">
      <c r="A38" s="34" t="s">
        <v>21</v>
      </c>
      <c r="B38" s="35"/>
      <c r="C38" s="42"/>
      <c r="D38" s="43"/>
      <c r="E38" s="38" t="s">
        <v>48</v>
      </c>
      <c r="F38" s="39"/>
      <c r="G38" s="10">
        <v>16105.7</v>
      </c>
      <c r="H38" s="11"/>
      <c r="I38" s="10">
        <v>9546.5</v>
      </c>
      <c r="J38" s="11"/>
    </row>
    <row r="39" spans="1:10" ht="15.75" thickBot="1" x14ac:dyDescent="0.3">
      <c r="A39" s="36"/>
      <c r="B39" s="37"/>
      <c r="C39" s="44"/>
      <c r="D39" s="45"/>
      <c r="E39" s="40"/>
      <c r="F39" s="41"/>
      <c r="G39" s="12"/>
      <c r="H39" s="13"/>
      <c r="I39" s="12"/>
      <c r="J39" s="13"/>
    </row>
    <row r="40" spans="1:10" x14ac:dyDescent="0.25">
      <c r="A40" s="34" t="s">
        <v>22</v>
      </c>
      <c r="B40" s="35"/>
      <c r="C40" s="38" t="s">
        <v>49</v>
      </c>
      <c r="D40" s="39"/>
      <c r="E40" s="46"/>
      <c r="F40" s="47"/>
      <c r="G40" s="10">
        <f>SUM(G42)</f>
        <v>329.8</v>
      </c>
      <c r="H40" s="11"/>
      <c r="I40" s="10">
        <f>SUM(I42)</f>
        <v>266.8</v>
      </c>
      <c r="J40" s="11"/>
    </row>
    <row r="41" spans="1:10" ht="15.75" thickBot="1" x14ac:dyDescent="0.3">
      <c r="A41" s="36"/>
      <c r="B41" s="37"/>
      <c r="C41" s="40"/>
      <c r="D41" s="41"/>
      <c r="E41" s="48"/>
      <c r="F41" s="49"/>
      <c r="G41" s="12"/>
      <c r="H41" s="13"/>
      <c r="I41" s="12"/>
      <c r="J41" s="13"/>
    </row>
    <row r="42" spans="1:10" x14ac:dyDescent="0.25">
      <c r="A42" s="34" t="s">
        <v>23</v>
      </c>
      <c r="B42" s="35"/>
      <c r="C42" s="46"/>
      <c r="D42" s="47"/>
      <c r="E42" s="38" t="s">
        <v>50</v>
      </c>
      <c r="F42" s="39"/>
      <c r="G42" s="10">
        <v>329.8</v>
      </c>
      <c r="H42" s="11"/>
      <c r="I42" s="10">
        <v>266.8</v>
      </c>
      <c r="J42" s="11"/>
    </row>
    <row r="43" spans="1:10" ht="15.75" thickBot="1" x14ac:dyDescent="0.3">
      <c r="A43" s="36"/>
      <c r="B43" s="37"/>
      <c r="C43" s="48"/>
      <c r="D43" s="49"/>
      <c r="E43" s="40"/>
      <c r="F43" s="41"/>
      <c r="G43" s="12"/>
      <c r="H43" s="13"/>
      <c r="I43" s="12"/>
      <c r="J43" s="13"/>
    </row>
    <row r="44" spans="1:10" x14ac:dyDescent="0.25">
      <c r="A44" s="34" t="s">
        <v>24</v>
      </c>
      <c r="B44" s="35"/>
      <c r="C44" s="38" t="s">
        <v>51</v>
      </c>
      <c r="D44" s="39"/>
      <c r="E44" s="38"/>
      <c r="F44" s="39"/>
      <c r="G44" s="10">
        <f>SUM(G46)</f>
        <v>29122.1</v>
      </c>
      <c r="H44" s="11"/>
      <c r="I44" s="10">
        <f>SUM(I46)</f>
        <v>16604.3</v>
      </c>
      <c r="J44" s="11"/>
    </row>
    <row r="45" spans="1:10" ht="22.5" customHeight="1" thickBot="1" x14ac:dyDescent="0.3">
      <c r="A45" s="36"/>
      <c r="B45" s="37"/>
      <c r="C45" s="40"/>
      <c r="D45" s="41"/>
      <c r="E45" s="40"/>
      <c r="F45" s="41"/>
      <c r="G45" s="12"/>
      <c r="H45" s="13"/>
      <c r="I45" s="12"/>
      <c r="J45" s="13"/>
    </row>
    <row r="46" spans="1:10" x14ac:dyDescent="0.25">
      <c r="A46" s="34" t="s">
        <v>25</v>
      </c>
      <c r="B46" s="35"/>
      <c r="C46" s="38"/>
      <c r="D46" s="39"/>
      <c r="E46" s="38" t="s">
        <v>52</v>
      </c>
      <c r="F46" s="39"/>
      <c r="G46" s="10">
        <v>29122.1</v>
      </c>
      <c r="H46" s="11"/>
      <c r="I46" s="10">
        <v>16604.3</v>
      </c>
      <c r="J46" s="11"/>
    </row>
    <row r="47" spans="1:10" ht="15.75" thickBot="1" x14ac:dyDescent="0.3">
      <c r="A47" s="36"/>
      <c r="B47" s="37"/>
      <c r="C47" s="40"/>
      <c r="D47" s="41"/>
      <c r="E47" s="40"/>
      <c r="F47" s="41"/>
      <c r="G47" s="12"/>
      <c r="H47" s="13"/>
      <c r="I47" s="12"/>
      <c r="J47" s="13"/>
    </row>
    <row r="48" spans="1:10" ht="29.25" customHeight="1" thickBot="1" x14ac:dyDescent="0.3">
      <c r="A48" s="24" t="s">
        <v>26</v>
      </c>
      <c r="B48" s="25"/>
      <c r="C48" s="26">
        <v>1000</v>
      </c>
      <c r="D48" s="27"/>
      <c r="E48" s="28"/>
      <c r="F48" s="29"/>
      <c r="G48" s="14">
        <f>SUM(G49:H50)</f>
        <v>1930</v>
      </c>
      <c r="H48" s="15"/>
      <c r="I48" s="14">
        <f>SUM(I49:J50)</f>
        <v>945.5</v>
      </c>
      <c r="J48" s="15"/>
    </row>
    <row r="49" spans="1:10" ht="28.5" customHeight="1" thickBot="1" x14ac:dyDescent="0.3">
      <c r="A49" s="24" t="s">
        <v>27</v>
      </c>
      <c r="B49" s="25"/>
      <c r="C49" s="26"/>
      <c r="D49" s="27"/>
      <c r="E49" s="28">
        <v>1001</v>
      </c>
      <c r="F49" s="29"/>
      <c r="G49" s="14">
        <v>1210</v>
      </c>
      <c r="H49" s="15"/>
      <c r="I49" s="14">
        <v>915.8</v>
      </c>
      <c r="J49" s="15"/>
    </row>
    <row r="50" spans="1:10" ht="27" customHeight="1" thickBot="1" x14ac:dyDescent="0.3">
      <c r="A50" s="24" t="s">
        <v>28</v>
      </c>
      <c r="B50" s="25"/>
      <c r="C50" s="26"/>
      <c r="D50" s="27"/>
      <c r="E50" s="28">
        <v>1003</v>
      </c>
      <c r="F50" s="29"/>
      <c r="G50" s="14">
        <v>720</v>
      </c>
      <c r="H50" s="15"/>
      <c r="I50" s="14">
        <v>29.7</v>
      </c>
      <c r="J50" s="15"/>
    </row>
    <row r="51" spans="1:10" ht="22.5" customHeight="1" thickBot="1" x14ac:dyDescent="0.3">
      <c r="A51" s="24" t="s">
        <v>29</v>
      </c>
      <c r="B51" s="25"/>
      <c r="C51" s="26">
        <v>1105</v>
      </c>
      <c r="D51" s="27"/>
      <c r="E51" s="28"/>
      <c r="F51" s="29"/>
      <c r="G51" s="14">
        <f>SUM(G52)</f>
        <v>602.6</v>
      </c>
      <c r="H51" s="15"/>
      <c r="I51" s="14">
        <f>SUM(I52)</f>
        <v>121.4</v>
      </c>
      <c r="J51" s="15"/>
    </row>
    <row r="52" spans="1:10" ht="29.25" customHeight="1" thickBot="1" x14ac:dyDescent="0.3">
      <c r="A52" s="24" t="s">
        <v>30</v>
      </c>
      <c r="B52" s="25"/>
      <c r="C52" s="26"/>
      <c r="D52" s="27"/>
      <c r="E52" s="28">
        <v>1105</v>
      </c>
      <c r="F52" s="29"/>
      <c r="G52" s="14">
        <v>602.6</v>
      </c>
      <c r="H52" s="15"/>
      <c r="I52" s="14">
        <v>121.4</v>
      </c>
      <c r="J52" s="15"/>
    </row>
    <row r="53" spans="1:10" ht="30.75" customHeight="1" thickBot="1" x14ac:dyDescent="0.3">
      <c r="A53" s="24" t="s">
        <v>31</v>
      </c>
      <c r="B53" s="25"/>
      <c r="C53" s="26"/>
      <c r="D53" s="27"/>
      <c r="E53" s="28"/>
      <c r="F53" s="29"/>
      <c r="G53" s="8">
        <f>SUM(G51+G48+G44+G40+G32+G26+G22+G20+G9)</f>
        <v>133530.6</v>
      </c>
      <c r="H53" s="9"/>
      <c r="I53" s="8">
        <f>SUM(I51+I48+I44+I40+I32+I26+I22+I20+I9)</f>
        <v>60749.000000000007</v>
      </c>
      <c r="J53" s="9"/>
    </row>
  </sheetData>
  <mergeCells count="146">
    <mergeCell ref="E2:H2"/>
    <mergeCell ref="A11:B13"/>
    <mergeCell ref="C11:D13"/>
    <mergeCell ref="A8:B8"/>
    <mergeCell ref="C8:D8"/>
    <mergeCell ref="E8:F8"/>
    <mergeCell ref="G8:H8"/>
    <mergeCell ref="A9:B10"/>
    <mergeCell ref="C9:D10"/>
    <mergeCell ref="E9:F10"/>
    <mergeCell ref="G9:H10"/>
    <mergeCell ref="G11:H13"/>
    <mergeCell ref="E11:F13"/>
    <mergeCell ref="A6:H6"/>
    <mergeCell ref="E3:H3"/>
    <mergeCell ref="A17:B17"/>
    <mergeCell ref="C17:D17"/>
    <mergeCell ref="E17:F17"/>
    <mergeCell ref="G17:H17"/>
    <mergeCell ref="A18:B18"/>
    <mergeCell ref="C18:D18"/>
    <mergeCell ref="E18:F18"/>
    <mergeCell ref="G18:H18"/>
    <mergeCell ref="A14:B16"/>
    <mergeCell ref="C14:D16"/>
    <mergeCell ref="E14:F16"/>
    <mergeCell ref="G14:H16"/>
    <mergeCell ref="A19:B19"/>
    <mergeCell ref="C19:D19"/>
    <mergeCell ref="E19:F19"/>
    <mergeCell ref="G19:H19"/>
    <mergeCell ref="A20:B20"/>
    <mergeCell ref="C20:D20"/>
    <mergeCell ref="E20:F20"/>
    <mergeCell ref="G20:H20"/>
    <mergeCell ref="G22:H23"/>
    <mergeCell ref="C22:D23"/>
    <mergeCell ref="A24:B25"/>
    <mergeCell ref="C24:D25"/>
    <mergeCell ref="E24:F25"/>
    <mergeCell ref="G24:H25"/>
    <mergeCell ref="A21:B21"/>
    <mergeCell ref="C21:D21"/>
    <mergeCell ref="E21:F21"/>
    <mergeCell ref="G21:H21"/>
    <mergeCell ref="A22:B23"/>
    <mergeCell ref="E22:F23"/>
    <mergeCell ref="A30:B31"/>
    <mergeCell ref="C30:D31"/>
    <mergeCell ref="E30:F31"/>
    <mergeCell ref="G30:H31"/>
    <mergeCell ref="A32:B33"/>
    <mergeCell ref="C32:D33"/>
    <mergeCell ref="E32:F33"/>
    <mergeCell ref="G32:H33"/>
    <mergeCell ref="A26:B27"/>
    <mergeCell ref="C26:D27"/>
    <mergeCell ref="E26:F27"/>
    <mergeCell ref="G26:H27"/>
    <mergeCell ref="A28:B29"/>
    <mergeCell ref="C28:D29"/>
    <mergeCell ref="E28:F29"/>
    <mergeCell ref="G28:H29"/>
    <mergeCell ref="A42:B43"/>
    <mergeCell ref="C42:D43"/>
    <mergeCell ref="E42:F43"/>
    <mergeCell ref="G42:H43"/>
    <mergeCell ref="A44:B45"/>
    <mergeCell ref="C44:D45"/>
    <mergeCell ref="A34:B35"/>
    <mergeCell ref="C34:D35"/>
    <mergeCell ref="E34:F35"/>
    <mergeCell ref="G34:H35"/>
    <mergeCell ref="A36:B37"/>
    <mergeCell ref="C36:D37"/>
    <mergeCell ref="E36:F37"/>
    <mergeCell ref="G36:H37"/>
    <mergeCell ref="A1:H1"/>
    <mergeCell ref="A4:H4"/>
    <mergeCell ref="A5:H5"/>
    <mergeCell ref="A49:B49"/>
    <mergeCell ref="C49:D49"/>
    <mergeCell ref="E49:F49"/>
    <mergeCell ref="G49:H49"/>
    <mergeCell ref="A50:B50"/>
    <mergeCell ref="C50:D50"/>
    <mergeCell ref="E50:F50"/>
    <mergeCell ref="G50:H50"/>
    <mergeCell ref="A46:B47"/>
    <mergeCell ref="C46:D47"/>
    <mergeCell ref="E46:F47"/>
    <mergeCell ref="E44:F45"/>
    <mergeCell ref="G44:H45"/>
    <mergeCell ref="A38:B39"/>
    <mergeCell ref="C38:D39"/>
    <mergeCell ref="E38:F39"/>
    <mergeCell ref="G38:H39"/>
    <mergeCell ref="A40:B41"/>
    <mergeCell ref="C40:D41"/>
    <mergeCell ref="E40:F41"/>
    <mergeCell ref="G40:H41"/>
    <mergeCell ref="A53:B53"/>
    <mergeCell ref="C53:D53"/>
    <mergeCell ref="E53:F53"/>
    <mergeCell ref="G53:H53"/>
    <mergeCell ref="E52:F52"/>
    <mergeCell ref="G46:H47"/>
    <mergeCell ref="A48:B48"/>
    <mergeCell ref="C48:D48"/>
    <mergeCell ref="E48:F48"/>
    <mergeCell ref="G48:H48"/>
    <mergeCell ref="A51:B51"/>
    <mergeCell ref="C51:D51"/>
    <mergeCell ref="E51:F51"/>
    <mergeCell ref="G51:H51"/>
    <mergeCell ref="A52:B52"/>
    <mergeCell ref="C52:D52"/>
    <mergeCell ref="G52:H52"/>
    <mergeCell ref="I8:J8"/>
    <mergeCell ref="I9:J10"/>
    <mergeCell ref="I11:J13"/>
    <mergeCell ref="I14:J16"/>
    <mergeCell ref="I17:J17"/>
    <mergeCell ref="I18:J18"/>
    <mergeCell ref="I19:J19"/>
    <mergeCell ref="I20:J20"/>
    <mergeCell ref="I21:J21"/>
    <mergeCell ref="I22:J23"/>
    <mergeCell ref="I24:J25"/>
    <mergeCell ref="I26:J27"/>
    <mergeCell ref="I28:J29"/>
    <mergeCell ref="I30:J31"/>
    <mergeCell ref="I32:J33"/>
    <mergeCell ref="I34:J35"/>
    <mergeCell ref="I36:J37"/>
    <mergeCell ref="I38:J39"/>
    <mergeCell ref="I53:J53"/>
    <mergeCell ref="I40:J41"/>
    <mergeCell ref="I42:J43"/>
    <mergeCell ref="I44:J45"/>
    <mergeCell ref="I46:J47"/>
    <mergeCell ref="I48:J48"/>
    <mergeCell ref="I49:J49"/>
    <mergeCell ref="I50:J50"/>
    <mergeCell ref="I51:J51"/>
    <mergeCell ref="I52:J52"/>
  </mergeCells>
  <pageMargins left="0.70866141732283472" right="0.31496062992125984" top="0.74803149606299213" bottom="0.55118110236220474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topLeftCell="A26" workbookViewId="0">
      <selection activeCell="K51" sqref="K51:L51"/>
    </sheetView>
  </sheetViews>
  <sheetFormatPr defaultRowHeight="15" x14ac:dyDescent="0.25"/>
  <cols>
    <col min="1" max="1" width="27.85546875" style="3" customWidth="1"/>
    <col min="2" max="2" width="47.7109375" style="3" customWidth="1"/>
    <col min="3" max="3" width="6" style="3" customWidth="1"/>
    <col min="4" max="4" width="5.5703125" style="3" customWidth="1"/>
    <col min="5" max="5" width="15.28515625" style="3" customWidth="1"/>
    <col min="6" max="6" width="1" style="3" hidden="1" customWidth="1"/>
    <col min="7" max="7" width="9.140625" style="3"/>
    <col min="8" max="8" width="10" style="3" customWidth="1"/>
    <col min="9" max="11" width="9.140625" style="3"/>
    <col min="12" max="12" width="2.42578125" style="3" customWidth="1"/>
    <col min="13" max="13" width="8.140625" style="3" customWidth="1"/>
    <col min="14" max="14" width="9.140625" style="3" hidden="1" customWidth="1"/>
    <col min="15" max="16384" width="9.140625" style="3"/>
  </cols>
  <sheetData>
    <row r="1" spans="1:14" ht="15.75" x14ac:dyDescent="0.25">
      <c r="A1" s="30" t="s">
        <v>53</v>
      </c>
      <c r="B1" s="31"/>
      <c r="C1" s="31"/>
      <c r="D1" s="31"/>
      <c r="E1" s="31"/>
      <c r="F1" s="31"/>
      <c r="G1" s="31"/>
      <c r="H1" s="31"/>
    </row>
    <row r="2" spans="1:14" ht="13.5" customHeight="1" x14ac:dyDescent="0.25">
      <c r="A2" s="1"/>
      <c r="B2" s="5"/>
      <c r="C2" s="5"/>
      <c r="D2" s="5"/>
      <c r="E2" s="78" t="s">
        <v>54</v>
      </c>
      <c r="F2" s="78"/>
      <c r="G2" s="78"/>
      <c r="H2" s="78"/>
    </row>
    <row r="3" spans="1:14" ht="15.75" x14ac:dyDescent="0.25">
      <c r="A3" s="2"/>
      <c r="D3" s="7"/>
      <c r="E3" s="81" t="s">
        <v>55</v>
      </c>
      <c r="F3" s="81"/>
      <c r="G3" s="81"/>
      <c r="H3" s="81"/>
    </row>
    <row r="4" spans="1:14" ht="18.75" x14ac:dyDescent="0.25">
      <c r="A4" s="32" t="s">
        <v>59</v>
      </c>
      <c r="B4" s="33"/>
      <c r="C4" s="33"/>
      <c r="D4" s="33"/>
      <c r="E4" s="33"/>
      <c r="F4" s="33"/>
      <c r="G4" s="33"/>
      <c r="H4" s="33"/>
    </row>
    <row r="5" spans="1:14" ht="18.75" x14ac:dyDescent="0.25">
      <c r="A5" s="32" t="s">
        <v>0</v>
      </c>
      <c r="B5" s="33"/>
      <c r="C5" s="33"/>
      <c r="D5" s="33"/>
      <c r="E5" s="33"/>
      <c r="F5" s="33"/>
      <c r="G5" s="33"/>
      <c r="H5" s="33"/>
    </row>
    <row r="6" spans="1:14" ht="18.75" x14ac:dyDescent="0.25">
      <c r="A6" s="32" t="s">
        <v>58</v>
      </c>
      <c r="B6" s="33"/>
      <c r="C6" s="33"/>
      <c r="D6" s="33"/>
      <c r="E6" s="33"/>
      <c r="F6" s="33"/>
      <c r="G6" s="33"/>
      <c r="H6" s="33"/>
    </row>
    <row r="7" spans="1:14" ht="16.5" thickBot="1" x14ac:dyDescent="0.3">
      <c r="A7" s="1"/>
    </row>
    <row r="8" spans="1:14" ht="56.25" customHeight="1" thickBot="1" x14ac:dyDescent="0.3">
      <c r="A8" s="79" t="s">
        <v>1</v>
      </c>
      <c r="B8" s="80"/>
      <c r="C8" s="20" t="s">
        <v>2</v>
      </c>
      <c r="D8" s="21"/>
      <c r="E8" s="20" t="s">
        <v>3</v>
      </c>
      <c r="F8" s="21"/>
      <c r="G8" s="20" t="s">
        <v>56</v>
      </c>
      <c r="H8" s="21"/>
      <c r="I8" s="20" t="s">
        <v>57</v>
      </c>
      <c r="J8" s="82"/>
      <c r="K8" s="83" t="s">
        <v>60</v>
      </c>
      <c r="L8" s="83"/>
      <c r="M8" s="83" t="s">
        <v>61</v>
      </c>
      <c r="N8" s="83"/>
    </row>
    <row r="9" spans="1:14" x14ac:dyDescent="0.25">
      <c r="A9" s="34" t="s">
        <v>4</v>
      </c>
      <c r="B9" s="35"/>
      <c r="C9" s="50" t="s">
        <v>32</v>
      </c>
      <c r="D9" s="51"/>
      <c r="E9" s="58"/>
      <c r="F9" s="59"/>
      <c r="G9" s="10">
        <f>SUM(G11:H19)</f>
        <v>26368.799999999996</v>
      </c>
      <c r="H9" s="11"/>
      <c r="I9" s="10">
        <f>SUM(I11:J19)</f>
        <v>15151.400000000001</v>
      </c>
      <c r="J9" s="11"/>
      <c r="K9" s="106">
        <f>I9/60749*100</f>
        <v>24.940986682908363</v>
      </c>
      <c r="L9" s="107"/>
      <c r="M9" s="91">
        <f>I9/G9</f>
        <v>0.57459573435272004</v>
      </c>
      <c r="N9" s="91"/>
    </row>
    <row r="10" spans="1:14" ht="15.75" thickBot="1" x14ac:dyDescent="0.3">
      <c r="A10" s="36"/>
      <c r="B10" s="37"/>
      <c r="C10" s="52"/>
      <c r="D10" s="53"/>
      <c r="E10" s="60"/>
      <c r="F10" s="61"/>
      <c r="G10" s="12"/>
      <c r="H10" s="13"/>
      <c r="I10" s="12"/>
      <c r="J10" s="13"/>
      <c r="K10" s="98"/>
      <c r="L10" s="99"/>
      <c r="M10" s="91"/>
      <c r="N10" s="91"/>
    </row>
    <row r="11" spans="1:14" x14ac:dyDescent="0.25">
      <c r="A11" s="34" t="s">
        <v>5</v>
      </c>
      <c r="B11" s="35"/>
      <c r="C11" s="58"/>
      <c r="D11" s="59"/>
      <c r="E11" s="50" t="s">
        <v>33</v>
      </c>
      <c r="F11" s="73"/>
      <c r="G11" s="10">
        <v>3273.9</v>
      </c>
      <c r="H11" s="17"/>
      <c r="I11" s="10">
        <v>2177.3000000000002</v>
      </c>
      <c r="J11" s="17"/>
      <c r="K11" s="10">
        <f>I11/60749*100</f>
        <v>3.584091919208547</v>
      </c>
      <c r="L11" s="85"/>
      <c r="M11" s="91">
        <f>I11/G11*100</f>
        <v>66.504780231528144</v>
      </c>
      <c r="N11" s="92"/>
    </row>
    <row r="12" spans="1:14" x14ac:dyDescent="0.25">
      <c r="A12" s="69"/>
      <c r="B12" s="70"/>
      <c r="C12" s="71"/>
      <c r="D12" s="72"/>
      <c r="E12" s="74"/>
      <c r="F12" s="75"/>
      <c r="G12" s="22"/>
      <c r="H12" s="23"/>
      <c r="I12" s="22"/>
      <c r="J12" s="23"/>
      <c r="K12" s="22"/>
      <c r="L12" s="86"/>
      <c r="M12" s="92"/>
      <c r="N12" s="92"/>
    </row>
    <row r="13" spans="1:14" ht="24.75" customHeight="1" thickBot="1" x14ac:dyDescent="0.3">
      <c r="A13" s="36"/>
      <c r="B13" s="37"/>
      <c r="C13" s="60"/>
      <c r="D13" s="61"/>
      <c r="E13" s="76"/>
      <c r="F13" s="77"/>
      <c r="G13" s="18"/>
      <c r="H13" s="19"/>
      <c r="I13" s="18"/>
      <c r="J13" s="19"/>
      <c r="K13" s="18"/>
      <c r="L13" s="87"/>
      <c r="M13" s="92"/>
      <c r="N13" s="92"/>
    </row>
    <row r="14" spans="1:14" ht="15" customHeight="1" x14ac:dyDescent="0.25">
      <c r="A14" s="34" t="s">
        <v>6</v>
      </c>
      <c r="B14" s="35"/>
      <c r="C14" s="58"/>
      <c r="D14" s="59"/>
      <c r="E14" s="50" t="s">
        <v>34</v>
      </c>
      <c r="F14" s="73"/>
      <c r="G14" s="10">
        <v>12747.8</v>
      </c>
      <c r="H14" s="17"/>
      <c r="I14" s="10">
        <v>7414.6</v>
      </c>
      <c r="J14" s="17"/>
      <c r="K14" s="10">
        <f>I14/60749*100</f>
        <v>12.205303791008907</v>
      </c>
      <c r="L14" s="85"/>
      <c r="M14" s="91">
        <f>I14/G14*100</f>
        <v>58.163761590235183</v>
      </c>
      <c r="N14" s="92"/>
    </row>
    <row r="15" spans="1:14" ht="15" customHeight="1" x14ac:dyDescent="0.25">
      <c r="A15" s="69"/>
      <c r="B15" s="70"/>
      <c r="C15" s="71"/>
      <c r="D15" s="72"/>
      <c r="E15" s="74"/>
      <c r="F15" s="75"/>
      <c r="G15" s="22"/>
      <c r="H15" s="23"/>
      <c r="I15" s="22"/>
      <c r="J15" s="23"/>
      <c r="K15" s="22"/>
      <c r="L15" s="86"/>
      <c r="M15" s="92"/>
      <c r="N15" s="92"/>
    </row>
    <row r="16" spans="1:14" ht="30.75" customHeight="1" thickBot="1" x14ac:dyDescent="0.3">
      <c r="A16" s="36"/>
      <c r="B16" s="37"/>
      <c r="C16" s="60"/>
      <c r="D16" s="61"/>
      <c r="E16" s="76"/>
      <c r="F16" s="77"/>
      <c r="G16" s="18"/>
      <c r="H16" s="19"/>
      <c r="I16" s="18"/>
      <c r="J16" s="19"/>
      <c r="K16" s="18"/>
      <c r="L16" s="87"/>
      <c r="M16" s="92"/>
      <c r="N16" s="92"/>
    </row>
    <row r="17" spans="1:15" ht="19.5" thickBot="1" x14ac:dyDescent="0.3">
      <c r="A17" s="24" t="s">
        <v>7</v>
      </c>
      <c r="B17" s="25"/>
      <c r="C17" s="65"/>
      <c r="D17" s="66"/>
      <c r="E17" s="28" t="s">
        <v>35</v>
      </c>
      <c r="F17" s="29"/>
      <c r="G17" s="14">
        <v>2000</v>
      </c>
      <c r="H17" s="15"/>
      <c r="I17" s="14">
        <v>0</v>
      </c>
      <c r="J17" s="15"/>
      <c r="K17" s="14">
        <f>I17/60749*100</f>
        <v>0</v>
      </c>
      <c r="L17" s="88"/>
      <c r="M17" s="93">
        <f>I17/G17*100</f>
        <v>0</v>
      </c>
      <c r="N17" s="93"/>
    </row>
    <row r="18" spans="1:15" ht="19.5" thickBot="1" x14ac:dyDescent="0.3">
      <c r="A18" s="24" t="s">
        <v>8</v>
      </c>
      <c r="B18" s="25"/>
      <c r="C18" s="65"/>
      <c r="D18" s="66"/>
      <c r="E18" s="28" t="s">
        <v>36</v>
      </c>
      <c r="F18" s="29"/>
      <c r="G18" s="14">
        <v>196.5</v>
      </c>
      <c r="H18" s="15"/>
      <c r="I18" s="14">
        <v>196.5</v>
      </c>
      <c r="J18" s="15"/>
      <c r="K18" s="14">
        <f>I18/60749*100</f>
        <v>0.32346211460270952</v>
      </c>
      <c r="L18" s="88"/>
      <c r="M18" s="93">
        <f>I18/G18*100</f>
        <v>100</v>
      </c>
      <c r="N18" s="93"/>
    </row>
    <row r="19" spans="1:15" ht="19.5" thickBot="1" x14ac:dyDescent="0.3">
      <c r="A19" s="24" t="s">
        <v>9</v>
      </c>
      <c r="B19" s="25"/>
      <c r="C19" s="65"/>
      <c r="D19" s="66"/>
      <c r="E19" s="28" t="s">
        <v>37</v>
      </c>
      <c r="F19" s="29"/>
      <c r="G19" s="14">
        <v>8150.6</v>
      </c>
      <c r="H19" s="15"/>
      <c r="I19" s="14">
        <v>5363</v>
      </c>
      <c r="J19" s="15"/>
      <c r="K19" s="14">
        <f>I19/60749*100</f>
        <v>8.8281288580881991</v>
      </c>
      <c r="L19" s="88"/>
      <c r="M19" s="93">
        <f>I19/G19*100</f>
        <v>65.798836895443287</v>
      </c>
      <c r="N19" s="93"/>
    </row>
    <row r="20" spans="1:15" ht="19.5" thickBot="1" x14ac:dyDescent="0.3">
      <c r="A20" s="24" t="s">
        <v>10</v>
      </c>
      <c r="B20" s="25"/>
      <c r="C20" s="26" t="s">
        <v>38</v>
      </c>
      <c r="D20" s="27"/>
      <c r="E20" s="67"/>
      <c r="F20" s="68"/>
      <c r="G20" s="14">
        <f>SUM(G21)</f>
        <v>399.4</v>
      </c>
      <c r="H20" s="15"/>
      <c r="I20" s="14">
        <f>SUM(I21)</f>
        <v>270</v>
      </c>
      <c r="J20" s="15"/>
      <c r="K20" s="104">
        <f>I20/60749*100</f>
        <v>0.44445176052280694</v>
      </c>
      <c r="L20" s="105"/>
      <c r="M20" s="93">
        <f>I20/G20*100</f>
        <v>67.60140210315474</v>
      </c>
      <c r="N20" s="93"/>
    </row>
    <row r="21" spans="1:15" ht="19.5" thickBot="1" x14ac:dyDescent="0.3">
      <c r="A21" s="24" t="s">
        <v>11</v>
      </c>
      <c r="B21" s="25"/>
      <c r="C21" s="65" t="s">
        <v>12</v>
      </c>
      <c r="D21" s="66"/>
      <c r="E21" s="28" t="s">
        <v>39</v>
      </c>
      <c r="F21" s="29"/>
      <c r="G21" s="14">
        <v>399.4</v>
      </c>
      <c r="H21" s="15"/>
      <c r="I21" s="14">
        <v>270</v>
      </c>
      <c r="J21" s="15"/>
      <c r="K21" s="14">
        <f>I21/60749*100</f>
        <v>0.44445176052280694</v>
      </c>
      <c r="L21" s="88"/>
      <c r="M21" s="93">
        <f>I21/G21*100</f>
        <v>67.60140210315474</v>
      </c>
      <c r="N21" s="93"/>
    </row>
    <row r="22" spans="1:15" x14ac:dyDescent="0.25">
      <c r="A22" s="34" t="s">
        <v>13</v>
      </c>
      <c r="B22" s="35"/>
      <c r="C22" s="50" t="s">
        <v>40</v>
      </c>
      <c r="D22" s="62"/>
      <c r="E22" s="54"/>
      <c r="F22" s="55"/>
      <c r="G22" s="16">
        <f>SUM(G24)</f>
        <v>1558.6</v>
      </c>
      <c r="H22" s="17"/>
      <c r="I22" s="16">
        <f>SUM(I24)</f>
        <v>994.4</v>
      </c>
      <c r="J22" s="17"/>
      <c r="K22" s="100">
        <f>I22/60749*100</f>
        <v>1.6368993728291825</v>
      </c>
      <c r="L22" s="101"/>
      <c r="M22" s="93">
        <f>I22/G22*100</f>
        <v>63.80084691389709</v>
      </c>
      <c r="N22" s="92"/>
    </row>
    <row r="23" spans="1:15" ht="22.5" customHeight="1" thickBot="1" x14ac:dyDescent="0.3">
      <c r="A23" s="36"/>
      <c r="B23" s="37"/>
      <c r="C23" s="63"/>
      <c r="D23" s="64"/>
      <c r="E23" s="56"/>
      <c r="F23" s="57"/>
      <c r="G23" s="18"/>
      <c r="H23" s="19"/>
      <c r="I23" s="18"/>
      <c r="J23" s="19"/>
      <c r="K23" s="102"/>
      <c r="L23" s="103"/>
      <c r="M23" s="92"/>
      <c r="N23" s="92"/>
    </row>
    <row r="24" spans="1:15" x14ac:dyDescent="0.25">
      <c r="A24" s="34" t="s">
        <v>14</v>
      </c>
      <c r="B24" s="35"/>
      <c r="C24" s="58"/>
      <c r="D24" s="59"/>
      <c r="E24" s="50" t="s">
        <v>41</v>
      </c>
      <c r="F24" s="62"/>
      <c r="G24" s="16">
        <v>1558.6</v>
      </c>
      <c r="H24" s="17"/>
      <c r="I24" s="16">
        <v>994.4</v>
      </c>
      <c r="J24" s="17"/>
      <c r="K24" s="16">
        <f>I24/60749*100</f>
        <v>1.6368993728291825</v>
      </c>
      <c r="L24" s="85"/>
      <c r="M24" s="93">
        <f>I24/G24*100</f>
        <v>63.80084691389709</v>
      </c>
      <c r="N24" s="92"/>
    </row>
    <row r="25" spans="1:15" ht="43.5" customHeight="1" thickBot="1" x14ac:dyDescent="0.3">
      <c r="A25" s="36"/>
      <c r="B25" s="37"/>
      <c r="C25" s="60"/>
      <c r="D25" s="61"/>
      <c r="E25" s="63"/>
      <c r="F25" s="64"/>
      <c r="G25" s="18"/>
      <c r="H25" s="19"/>
      <c r="I25" s="18"/>
      <c r="J25" s="19"/>
      <c r="K25" s="18"/>
      <c r="L25" s="87"/>
      <c r="M25" s="92"/>
      <c r="N25" s="92"/>
      <c r="O25" s="95">
        <f>K9+K20+K22+K26+K32+K40+K44+K48+K51</f>
        <v>100</v>
      </c>
    </row>
    <row r="26" spans="1:15" x14ac:dyDescent="0.25">
      <c r="A26" s="34" t="s">
        <v>15</v>
      </c>
      <c r="B26" s="35"/>
      <c r="C26" s="50" t="s">
        <v>42</v>
      </c>
      <c r="D26" s="51"/>
      <c r="E26" s="54"/>
      <c r="F26" s="55"/>
      <c r="G26" s="10">
        <f>SUM(G28:H31)</f>
        <v>26390.100000000002</v>
      </c>
      <c r="H26" s="11"/>
      <c r="I26" s="10">
        <f>SUM(I28:J31)</f>
        <v>7975.8</v>
      </c>
      <c r="J26" s="11"/>
      <c r="K26" s="96">
        <f>I26/60749*100</f>
        <v>13.129105005843719</v>
      </c>
      <c r="L26" s="97"/>
      <c r="M26" s="91">
        <f>I26/G26*100</f>
        <v>30.222697147794058</v>
      </c>
      <c r="N26" s="91"/>
    </row>
    <row r="27" spans="1:15" ht="15.75" thickBot="1" x14ac:dyDescent="0.3">
      <c r="A27" s="36"/>
      <c r="B27" s="37"/>
      <c r="C27" s="52"/>
      <c r="D27" s="53"/>
      <c r="E27" s="56"/>
      <c r="F27" s="57"/>
      <c r="G27" s="12"/>
      <c r="H27" s="13"/>
      <c r="I27" s="12"/>
      <c r="J27" s="13"/>
      <c r="K27" s="98"/>
      <c r="L27" s="99"/>
      <c r="M27" s="91"/>
      <c r="N27" s="91"/>
    </row>
    <row r="28" spans="1:15" ht="15" customHeight="1" x14ac:dyDescent="0.25">
      <c r="A28" s="34" t="s">
        <v>16</v>
      </c>
      <c r="B28" s="35"/>
      <c r="C28" s="42"/>
      <c r="D28" s="43"/>
      <c r="E28" s="38" t="s">
        <v>43</v>
      </c>
      <c r="F28" s="39"/>
      <c r="G28" s="10">
        <v>9845.2000000000007</v>
      </c>
      <c r="H28" s="11"/>
      <c r="I28" s="10">
        <v>980.3</v>
      </c>
      <c r="J28" s="11"/>
      <c r="K28" s="10">
        <f>I28/60749*100</f>
        <v>1.6136891142241025</v>
      </c>
      <c r="L28" s="89"/>
      <c r="M28" s="91">
        <f>I28/G28*100</f>
        <v>9.9571364725957814</v>
      </c>
      <c r="N28" s="91"/>
    </row>
    <row r="29" spans="1:15" ht="15.75" customHeight="1" thickBot="1" x14ac:dyDescent="0.3">
      <c r="A29" s="36"/>
      <c r="B29" s="37"/>
      <c r="C29" s="44"/>
      <c r="D29" s="45"/>
      <c r="E29" s="40"/>
      <c r="F29" s="41"/>
      <c r="G29" s="12"/>
      <c r="H29" s="13"/>
      <c r="I29" s="12"/>
      <c r="J29" s="13"/>
      <c r="K29" s="12"/>
      <c r="L29" s="84"/>
      <c r="M29" s="91"/>
      <c r="N29" s="91"/>
    </row>
    <row r="30" spans="1:15" ht="15" customHeight="1" x14ac:dyDescent="0.25">
      <c r="A30" s="34" t="s">
        <v>17</v>
      </c>
      <c r="B30" s="35"/>
      <c r="C30" s="42"/>
      <c r="D30" s="43"/>
      <c r="E30" s="38" t="s">
        <v>44</v>
      </c>
      <c r="F30" s="39"/>
      <c r="G30" s="10">
        <v>16544.900000000001</v>
      </c>
      <c r="H30" s="11"/>
      <c r="I30" s="10">
        <v>6995.5</v>
      </c>
      <c r="J30" s="11"/>
      <c r="K30" s="10">
        <f>I30/60749*100</f>
        <v>11.515415891619615</v>
      </c>
      <c r="L30" s="89"/>
      <c r="M30" s="91">
        <f>I30/G30*100</f>
        <v>42.281911646489249</v>
      </c>
      <c r="N30" s="91"/>
    </row>
    <row r="31" spans="1:15" ht="15.75" customHeight="1" thickBot="1" x14ac:dyDescent="0.3">
      <c r="A31" s="36"/>
      <c r="B31" s="37"/>
      <c r="C31" s="44"/>
      <c r="D31" s="45"/>
      <c r="E31" s="40"/>
      <c r="F31" s="41"/>
      <c r="G31" s="12"/>
      <c r="H31" s="13"/>
      <c r="I31" s="12"/>
      <c r="J31" s="13"/>
      <c r="K31" s="12"/>
      <c r="L31" s="84"/>
      <c r="M31" s="91"/>
      <c r="N31" s="91"/>
    </row>
    <row r="32" spans="1:15" ht="15" customHeight="1" x14ac:dyDescent="0.25">
      <c r="A32" s="34" t="s">
        <v>18</v>
      </c>
      <c r="B32" s="35"/>
      <c r="C32" s="50" t="s">
        <v>45</v>
      </c>
      <c r="D32" s="51"/>
      <c r="E32" s="38"/>
      <c r="F32" s="39"/>
      <c r="G32" s="10">
        <f>SUM(G34:H39)</f>
        <v>46829.2</v>
      </c>
      <c r="H32" s="11"/>
      <c r="I32" s="10">
        <f>SUM(I34:J39)</f>
        <v>18419.400000000001</v>
      </c>
      <c r="J32" s="11"/>
      <c r="K32" s="96">
        <f>I32/60749*100</f>
        <v>30.320499102865895</v>
      </c>
      <c r="L32" s="97"/>
      <c r="M32" s="91">
        <f>I32/G32*100</f>
        <v>39.333151110845378</v>
      </c>
      <c r="N32" s="91"/>
    </row>
    <row r="33" spans="1:14" ht="15.75" customHeight="1" thickBot="1" x14ac:dyDescent="0.3">
      <c r="A33" s="36"/>
      <c r="B33" s="37"/>
      <c r="C33" s="52"/>
      <c r="D33" s="53"/>
      <c r="E33" s="40"/>
      <c r="F33" s="41"/>
      <c r="G33" s="12"/>
      <c r="H33" s="13"/>
      <c r="I33" s="12"/>
      <c r="J33" s="13"/>
      <c r="K33" s="98"/>
      <c r="L33" s="99"/>
      <c r="M33" s="91"/>
      <c r="N33" s="91"/>
    </row>
    <row r="34" spans="1:14" ht="15" customHeight="1" x14ac:dyDescent="0.25">
      <c r="A34" s="34" t="s">
        <v>19</v>
      </c>
      <c r="B34" s="35"/>
      <c r="C34" s="42"/>
      <c r="D34" s="43"/>
      <c r="E34" s="38" t="s">
        <v>46</v>
      </c>
      <c r="F34" s="39"/>
      <c r="G34" s="10">
        <v>7171.8</v>
      </c>
      <c r="H34" s="11"/>
      <c r="I34" s="10">
        <v>3235.5</v>
      </c>
      <c r="J34" s="11"/>
      <c r="K34" s="10">
        <f>I34/60749*100</f>
        <v>5.3260135969316371</v>
      </c>
      <c r="L34" s="89"/>
      <c r="M34" s="91">
        <f>I34/G34*100</f>
        <v>45.114197272651218</v>
      </c>
      <c r="N34" s="91"/>
    </row>
    <row r="35" spans="1:14" ht="15.75" customHeight="1" thickBot="1" x14ac:dyDescent="0.3">
      <c r="A35" s="36"/>
      <c r="B35" s="37"/>
      <c r="C35" s="44"/>
      <c r="D35" s="45"/>
      <c r="E35" s="40"/>
      <c r="F35" s="41"/>
      <c r="G35" s="12"/>
      <c r="H35" s="13"/>
      <c r="I35" s="12"/>
      <c r="J35" s="13"/>
      <c r="K35" s="12"/>
      <c r="L35" s="84"/>
      <c r="M35" s="91"/>
      <c r="N35" s="91"/>
    </row>
    <row r="36" spans="1:14" ht="15" customHeight="1" x14ac:dyDescent="0.25">
      <c r="A36" s="34" t="s">
        <v>20</v>
      </c>
      <c r="B36" s="35"/>
      <c r="C36" s="42"/>
      <c r="D36" s="43"/>
      <c r="E36" s="38" t="s">
        <v>47</v>
      </c>
      <c r="F36" s="39"/>
      <c r="G36" s="10">
        <v>23551.7</v>
      </c>
      <c r="H36" s="11"/>
      <c r="I36" s="10">
        <v>5637.4</v>
      </c>
      <c r="J36" s="11"/>
      <c r="K36" s="10">
        <f>I36/60749*100</f>
        <v>9.2798235361898964</v>
      </c>
      <c r="L36" s="89"/>
      <c r="M36" s="91">
        <f>I36/G36*100</f>
        <v>23.936276362215889</v>
      </c>
      <c r="N36" s="91"/>
    </row>
    <row r="37" spans="1:14" ht="15.75" customHeight="1" thickBot="1" x14ac:dyDescent="0.3">
      <c r="A37" s="36"/>
      <c r="B37" s="37"/>
      <c r="C37" s="44"/>
      <c r="D37" s="45"/>
      <c r="E37" s="40"/>
      <c r="F37" s="41"/>
      <c r="G37" s="12"/>
      <c r="H37" s="13"/>
      <c r="I37" s="12"/>
      <c r="J37" s="13"/>
      <c r="K37" s="12"/>
      <c r="L37" s="84"/>
      <c r="M37" s="91"/>
      <c r="N37" s="91"/>
    </row>
    <row r="38" spans="1:14" ht="15" customHeight="1" x14ac:dyDescent="0.25">
      <c r="A38" s="34" t="s">
        <v>21</v>
      </c>
      <c r="B38" s="35"/>
      <c r="C38" s="42"/>
      <c r="D38" s="43"/>
      <c r="E38" s="38" t="s">
        <v>48</v>
      </c>
      <c r="F38" s="39"/>
      <c r="G38" s="10">
        <v>16105.7</v>
      </c>
      <c r="H38" s="11"/>
      <c r="I38" s="10">
        <v>9546.5</v>
      </c>
      <c r="J38" s="11"/>
      <c r="K38" s="10">
        <f>I38/60749*100</f>
        <v>15.714661969744359</v>
      </c>
      <c r="L38" s="89"/>
      <c r="M38" s="91">
        <f>I38/G38*100</f>
        <v>59.274045834704481</v>
      </c>
      <c r="N38" s="91"/>
    </row>
    <row r="39" spans="1:14" ht="15.75" customHeight="1" thickBot="1" x14ac:dyDescent="0.3">
      <c r="A39" s="36"/>
      <c r="B39" s="37"/>
      <c r="C39" s="44"/>
      <c r="D39" s="45"/>
      <c r="E39" s="40"/>
      <c r="F39" s="41"/>
      <c r="G39" s="12"/>
      <c r="H39" s="13"/>
      <c r="I39" s="12"/>
      <c r="J39" s="13"/>
      <c r="K39" s="12"/>
      <c r="L39" s="84"/>
      <c r="M39" s="91"/>
      <c r="N39" s="91"/>
    </row>
    <row r="40" spans="1:14" ht="15" customHeight="1" x14ac:dyDescent="0.25">
      <c r="A40" s="34" t="s">
        <v>22</v>
      </c>
      <c r="B40" s="35"/>
      <c r="C40" s="38" t="s">
        <v>49</v>
      </c>
      <c r="D40" s="39"/>
      <c r="E40" s="46"/>
      <c r="F40" s="47"/>
      <c r="G40" s="10">
        <f>SUM(G42)</f>
        <v>329.8</v>
      </c>
      <c r="H40" s="11"/>
      <c r="I40" s="10">
        <f>SUM(I42)</f>
        <v>266.8</v>
      </c>
      <c r="J40" s="11"/>
      <c r="K40" s="96">
        <f>I40/60749*100</f>
        <v>0.43918418410179599</v>
      </c>
      <c r="L40" s="97"/>
      <c r="M40" s="91">
        <f>I40/G40*100</f>
        <v>80.897513644633108</v>
      </c>
      <c r="N40" s="91"/>
    </row>
    <row r="41" spans="1:14" ht="15.75" customHeight="1" thickBot="1" x14ac:dyDescent="0.3">
      <c r="A41" s="36"/>
      <c r="B41" s="37"/>
      <c r="C41" s="40"/>
      <c r="D41" s="41"/>
      <c r="E41" s="48"/>
      <c r="F41" s="49"/>
      <c r="G41" s="12"/>
      <c r="H41" s="13"/>
      <c r="I41" s="12"/>
      <c r="J41" s="13"/>
      <c r="K41" s="98"/>
      <c r="L41" s="99"/>
      <c r="M41" s="91"/>
      <c r="N41" s="91"/>
    </row>
    <row r="42" spans="1:14" ht="15" customHeight="1" x14ac:dyDescent="0.25">
      <c r="A42" s="34" t="s">
        <v>23</v>
      </c>
      <c r="B42" s="35"/>
      <c r="C42" s="46"/>
      <c r="D42" s="47"/>
      <c r="E42" s="38" t="s">
        <v>50</v>
      </c>
      <c r="F42" s="39"/>
      <c r="G42" s="10">
        <v>329.8</v>
      </c>
      <c r="H42" s="11"/>
      <c r="I42" s="10">
        <v>266.8</v>
      </c>
      <c r="J42" s="11"/>
      <c r="K42" s="10">
        <f>I42/60749*100</f>
        <v>0.43918418410179599</v>
      </c>
      <c r="L42" s="89"/>
      <c r="M42" s="91">
        <f>I42/G42*100</f>
        <v>80.897513644633108</v>
      </c>
      <c r="N42" s="91"/>
    </row>
    <row r="43" spans="1:14" ht="15.75" customHeight="1" thickBot="1" x14ac:dyDescent="0.3">
      <c r="A43" s="36"/>
      <c r="B43" s="37"/>
      <c r="C43" s="48"/>
      <c r="D43" s="49"/>
      <c r="E43" s="40"/>
      <c r="F43" s="41"/>
      <c r="G43" s="12"/>
      <c r="H43" s="13"/>
      <c r="I43" s="12"/>
      <c r="J43" s="13"/>
      <c r="K43" s="12"/>
      <c r="L43" s="84"/>
      <c r="M43" s="91"/>
      <c r="N43" s="91"/>
    </row>
    <row r="44" spans="1:14" ht="15" customHeight="1" x14ac:dyDescent="0.25">
      <c r="A44" s="34" t="s">
        <v>24</v>
      </c>
      <c r="B44" s="35"/>
      <c r="C44" s="38" t="s">
        <v>51</v>
      </c>
      <c r="D44" s="39"/>
      <c r="E44" s="38"/>
      <c r="F44" s="39"/>
      <c r="G44" s="10">
        <f>SUM(G46)</f>
        <v>29122.1</v>
      </c>
      <c r="H44" s="11"/>
      <c r="I44" s="10">
        <f>SUM(I46)</f>
        <v>16604.3</v>
      </c>
      <c r="J44" s="11"/>
      <c r="K44" s="96">
        <f>I44/60749*100</f>
        <v>27.332630989810529</v>
      </c>
      <c r="L44" s="97"/>
      <c r="M44" s="91">
        <f>I44/G44*100</f>
        <v>57.016149247478722</v>
      </c>
      <c r="N44" s="91"/>
    </row>
    <row r="45" spans="1:14" ht="22.5" customHeight="1" thickBot="1" x14ac:dyDescent="0.3">
      <c r="A45" s="36"/>
      <c r="B45" s="37"/>
      <c r="C45" s="40"/>
      <c r="D45" s="41"/>
      <c r="E45" s="40"/>
      <c r="F45" s="41"/>
      <c r="G45" s="12"/>
      <c r="H45" s="13"/>
      <c r="I45" s="12"/>
      <c r="J45" s="13"/>
      <c r="K45" s="98"/>
      <c r="L45" s="99"/>
      <c r="M45" s="91"/>
      <c r="N45" s="91"/>
    </row>
    <row r="46" spans="1:14" ht="15" customHeight="1" x14ac:dyDescent="0.25">
      <c r="A46" s="34" t="s">
        <v>25</v>
      </c>
      <c r="B46" s="35"/>
      <c r="C46" s="38"/>
      <c r="D46" s="39"/>
      <c r="E46" s="38" t="s">
        <v>52</v>
      </c>
      <c r="F46" s="39"/>
      <c r="G46" s="10">
        <v>29122.1</v>
      </c>
      <c r="H46" s="11"/>
      <c r="I46" s="10">
        <v>16604.3</v>
      </c>
      <c r="J46" s="11"/>
      <c r="K46" s="10">
        <f>I46/60749*100</f>
        <v>27.332630989810529</v>
      </c>
      <c r="L46" s="89"/>
      <c r="M46" s="91">
        <f>I46/G46*100</f>
        <v>57.016149247478722</v>
      </c>
      <c r="N46" s="91"/>
    </row>
    <row r="47" spans="1:14" ht="15.75" customHeight="1" thickBot="1" x14ac:dyDescent="0.3">
      <c r="A47" s="36"/>
      <c r="B47" s="37"/>
      <c r="C47" s="40"/>
      <c r="D47" s="41"/>
      <c r="E47" s="40"/>
      <c r="F47" s="41"/>
      <c r="G47" s="12"/>
      <c r="H47" s="13"/>
      <c r="I47" s="12"/>
      <c r="J47" s="13"/>
      <c r="K47" s="12"/>
      <c r="L47" s="84"/>
      <c r="M47" s="91"/>
      <c r="N47" s="91"/>
    </row>
    <row r="48" spans="1:14" ht="29.25" customHeight="1" thickBot="1" x14ac:dyDescent="0.3">
      <c r="A48" s="24" t="s">
        <v>26</v>
      </c>
      <c r="B48" s="25"/>
      <c r="C48" s="26">
        <v>1000</v>
      </c>
      <c r="D48" s="27"/>
      <c r="E48" s="28"/>
      <c r="F48" s="29"/>
      <c r="G48" s="14">
        <f>SUM(G49:H50)</f>
        <v>1930</v>
      </c>
      <c r="H48" s="15"/>
      <c r="I48" s="14">
        <f>SUM(I49:J50)</f>
        <v>945.5</v>
      </c>
      <c r="J48" s="15"/>
      <c r="K48" s="104">
        <f>I48/60749*100</f>
        <v>1.5564042206456072</v>
      </c>
      <c r="L48" s="105"/>
      <c r="M48" s="93">
        <v>42.281911646489249</v>
      </c>
      <c r="N48" s="93"/>
    </row>
    <row r="49" spans="1:14" ht="28.5" customHeight="1" thickBot="1" x14ac:dyDescent="0.3">
      <c r="A49" s="24" t="s">
        <v>27</v>
      </c>
      <c r="B49" s="25"/>
      <c r="C49" s="26"/>
      <c r="D49" s="27"/>
      <c r="E49" s="28">
        <v>1001</v>
      </c>
      <c r="F49" s="29"/>
      <c r="G49" s="14">
        <v>1210</v>
      </c>
      <c r="H49" s="15"/>
      <c r="I49" s="14">
        <v>915.8</v>
      </c>
      <c r="J49" s="15"/>
      <c r="K49" s="14">
        <f>I49/60749*100</f>
        <v>1.5075145269880985</v>
      </c>
      <c r="L49" s="88"/>
      <c r="M49" s="93">
        <v>42.281911646489249</v>
      </c>
      <c r="N49" s="93"/>
    </row>
    <row r="50" spans="1:14" ht="27" customHeight="1" thickBot="1" x14ac:dyDescent="0.3">
      <c r="A50" s="24" t="s">
        <v>28</v>
      </c>
      <c r="B50" s="25"/>
      <c r="C50" s="26"/>
      <c r="D50" s="27"/>
      <c r="E50" s="28">
        <v>1003</v>
      </c>
      <c r="F50" s="29"/>
      <c r="G50" s="14">
        <v>720</v>
      </c>
      <c r="H50" s="15"/>
      <c r="I50" s="14">
        <v>29.7</v>
      </c>
      <c r="J50" s="15"/>
      <c r="K50" s="14">
        <f>I50/60749*100</f>
        <v>4.8889693657508761E-2</v>
      </c>
      <c r="L50" s="88"/>
      <c r="M50" s="93">
        <v>42.281911646489249</v>
      </c>
      <c r="N50" s="93"/>
    </row>
    <row r="51" spans="1:14" ht="22.5" customHeight="1" thickBot="1" x14ac:dyDescent="0.3">
      <c r="A51" s="24" t="s">
        <v>29</v>
      </c>
      <c r="B51" s="25"/>
      <c r="C51" s="26">
        <v>1105</v>
      </c>
      <c r="D51" s="27"/>
      <c r="E51" s="28"/>
      <c r="F51" s="29"/>
      <c r="G51" s="14">
        <f>SUM(G52)</f>
        <v>602.6</v>
      </c>
      <c r="H51" s="15"/>
      <c r="I51" s="14">
        <f>SUM(I52)</f>
        <v>121.4</v>
      </c>
      <c r="J51" s="15"/>
      <c r="K51" s="104">
        <f>I51/60749*100</f>
        <v>0.19983868047210654</v>
      </c>
      <c r="L51" s="105"/>
      <c r="M51" s="93">
        <v>42.281911646489249</v>
      </c>
      <c r="N51" s="93"/>
    </row>
    <row r="52" spans="1:14" ht="29.25" customHeight="1" thickBot="1" x14ac:dyDescent="0.3">
      <c r="A52" s="24" t="s">
        <v>30</v>
      </c>
      <c r="B52" s="25"/>
      <c r="C52" s="26"/>
      <c r="D52" s="27"/>
      <c r="E52" s="28">
        <v>1105</v>
      </c>
      <c r="F52" s="29"/>
      <c r="G52" s="14">
        <v>602.6</v>
      </c>
      <c r="H52" s="15"/>
      <c r="I52" s="14">
        <v>121.4</v>
      </c>
      <c r="J52" s="15"/>
      <c r="K52" s="14">
        <f>I52/60749*100</f>
        <v>0.19983868047210654</v>
      </c>
      <c r="L52" s="88"/>
      <c r="M52" s="93">
        <v>42.281911646489249</v>
      </c>
      <c r="N52" s="93"/>
    </row>
    <row r="53" spans="1:14" ht="30.75" customHeight="1" thickBot="1" x14ac:dyDescent="0.3">
      <c r="A53" s="24" t="s">
        <v>31</v>
      </c>
      <c r="B53" s="25"/>
      <c r="C53" s="26"/>
      <c r="D53" s="27"/>
      <c r="E53" s="28"/>
      <c r="F53" s="29"/>
      <c r="G53" s="8">
        <f>SUM(G51+G48+G44+G40+G32+G26+G22+G20+G9)</f>
        <v>133530.6</v>
      </c>
      <c r="H53" s="9"/>
      <c r="I53" s="8">
        <f>SUM(I51+I48+I44+I40+I32+I26+I22+I20+I9)</f>
        <v>60749.000000000007</v>
      </c>
      <c r="J53" s="9"/>
      <c r="K53" s="8">
        <f>SUM(K51+K48+K44+K40+K32+K26+K22+K20+K9)</f>
        <v>100</v>
      </c>
      <c r="L53" s="90"/>
      <c r="M53" s="94">
        <f>SUM(M51+M48+M44+M40+M32+M26+M22+M20+M9)</f>
        <v>424.0101791951343</v>
      </c>
      <c r="N53" s="94"/>
    </row>
  </sheetData>
  <mergeCells count="200">
    <mergeCell ref="M52:N52"/>
    <mergeCell ref="M53:N53"/>
    <mergeCell ref="M44:N45"/>
    <mergeCell ref="M46:N47"/>
    <mergeCell ref="M48:N48"/>
    <mergeCell ref="M49:N49"/>
    <mergeCell ref="M50:N50"/>
    <mergeCell ref="M51:N51"/>
    <mergeCell ref="M32:N33"/>
    <mergeCell ref="M34:N35"/>
    <mergeCell ref="M36:N37"/>
    <mergeCell ref="M38:N39"/>
    <mergeCell ref="M40:N41"/>
    <mergeCell ref="M42:N43"/>
    <mergeCell ref="M21:N21"/>
    <mergeCell ref="M22:N23"/>
    <mergeCell ref="M24:N25"/>
    <mergeCell ref="M26:N27"/>
    <mergeCell ref="M28:N29"/>
    <mergeCell ref="M30:N31"/>
    <mergeCell ref="K51:L51"/>
    <mergeCell ref="K52:L52"/>
    <mergeCell ref="K53:L53"/>
    <mergeCell ref="M9:N10"/>
    <mergeCell ref="M11:N13"/>
    <mergeCell ref="M14:N16"/>
    <mergeCell ref="M17:N17"/>
    <mergeCell ref="M18:N18"/>
    <mergeCell ref="M19:N19"/>
    <mergeCell ref="M20:N20"/>
    <mergeCell ref="K42:L43"/>
    <mergeCell ref="K44:L45"/>
    <mergeCell ref="K46:L47"/>
    <mergeCell ref="K48:L48"/>
    <mergeCell ref="K49:L49"/>
    <mergeCell ref="K50:L50"/>
    <mergeCell ref="K30:L31"/>
    <mergeCell ref="K32:L33"/>
    <mergeCell ref="K34:L35"/>
    <mergeCell ref="K36:L37"/>
    <mergeCell ref="K38:L39"/>
    <mergeCell ref="K40:L41"/>
    <mergeCell ref="K20:L20"/>
    <mergeCell ref="K21:L21"/>
    <mergeCell ref="K22:L23"/>
    <mergeCell ref="K24:L25"/>
    <mergeCell ref="K26:L27"/>
    <mergeCell ref="K28:L29"/>
    <mergeCell ref="K9:L10"/>
    <mergeCell ref="K11:L13"/>
    <mergeCell ref="K14:L16"/>
    <mergeCell ref="K17:L17"/>
    <mergeCell ref="K18:L18"/>
    <mergeCell ref="K19:L19"/>
    <mergeCell ref="A52:B52"/>
    <mergeCell ref="C52:D52"/>
    <mergeCell ref="E52:F52"/>
    <mergeCell ref="G52:H52"/>
    <mergeCell ref="I52:J52"/>
    <mergeCell ref="A53:B53"/>
    <mergeCell ref="C53:D53"/>
    <mergeCell ref="E53:F53"/>
    <mergeCell ref="G53:H53"/>
    <mergeCell ref="I53:J53"/>
    <mergeCell ref="A50:B50"/>
    <mergeCell ref="C50:D50"/>
    <mergeCell ref="E50:F50"/>
    <mergeCell ref="G50:H50"/>
    <mergeCell ref="I50:J50"/>
    <mergeCell ref="A51:B51"/>
    <mergeCell ref="C51:D51"/>
    <mergeCell ref="E51:F51"/>
    <mergeCell ref="G51:H51"/>
    <mergeCell ref="I51:J51"/>
    <mergeCell ref="A48:B48"/>
    <mergeCell ref="C48:D48"/>
    <mergeCell ref="E48:F48"/>
    <mergeCell ref="G48:H48"/>
    <mergeCell ref="I48:J48"/>
    <mergeCell ref="A49:B49"/>
    <mergeCell ref="C49:D49"/>
    <mergeCell ref="E49:F49"/>
    <mergeCell ref="G49:H49"/>
    <mergeCell ref="I49:J49"/>
    <mergeCell ref="A44:B45"/>
    <mergeCell ref="C44:D45"/>
    <mergeCell ref="E44:F45"/>
    <mergeCell ref="G44:H45"/>
    <mergeCell ref="I44:J45"/>
    <mergeCell ref="A46:B47"/>
    <mergeCell ref="C46:D47"/>
    <mergeCell ref="E46:F47"/>
    <mergeCell ref="G46:H47"/>
    <mergeCell ref="I46:J47"/>
    <mergeCell ref="A40:B41"/>
    <mergeCell ref="C40:D41"/>
    <mergeCell ref="E40:F41"/>
    <mergeCell ref="G40:H41"/>
    <mergeCell ref="I40:J41"/>
    <mergeCell ref="A42:B43"/>
    <mergeCell ref="C42:D43"/>
    <mergeCell ref="E42:F43"/>
    <mergeCell ref="G42:H43"/>
    <mergeCell ref="I42:J43"/>
    <mergeCell ref="A36:B37"/>
    <mergeCell ref="C36:D37"/>
    <mergeCell ref="E36:F37"/>
    <mergeCell ref="G36:H37"/>
    <mergeCell ref="I36:J37"/>
    <mergeCell ref="A38:B39"/>
    <mergeCell ref="C38:D39"/>
    <mergeCell ref="E38:F39"/>
    <mergeCell ref="G38:H39"/>
    <mergeCell ref="I38:J39"/>
    <mergeCell ref="A32:B33"/>
    <mergeCell ref="C32:D33"/>
    <mergeCell ref="E32:F33"/>
    <mergeCell ref="G32:H33"/>
    <mergeCell ref="I32:J33"/>
    <mergeCell ref="A34:B35"/>
    <mergeCell ref="C34:D35"/>
    <mergeCell ref="E34:F35"/>
    <mergeCell ref="G34:H35"/>
    <mergeCell ref="I34:J35"/>
    <mergeCell ref="A28:B29"/>
    <mergeCell ref="C28:D29"/>
    <mergeCell ref="E28:F29"/>
    <mergeCell ref="G28:H29"/>
    <mergeCell ref="I28:J29"/>
    <mergeCell ref="A30:B31"/>
    <mergeCell ref="C30:D31"/>
    <mergeCell ref="E30:F31"/>
    <mergeCell ref="G30:H31"/>
    <mergeCell ref="I30:J31"/>
    <mergeCell ref="A24:B25"/>
    <mergeCell ref="C24:D25"/>
    <mergeCell ref="E24:F25"/>
    <mergeCell ref="G24:H25"/>
    <mergeCell ref="I24:J25"/>
    <mergeCell ref="A26:B27"/>
    <mergeCell ref="C26:D27"/>
    <mergeCell ref="E26:F27"/>
    <mergeCell ref="G26:H27"/>
    <mergeCell ref="I26:J27"/>
    <mergeCell ref="A21:B21"/>
    <mergeCell ref="C21:D21"/>
    <mergeCell ref="E21:F21"/>
    <mergeCell ref="G21:H21"/>
    <mergeCell ref="I21:J21"/>
    <mergeCell ref="A22:B23"/>
    <mergeCell ref="C22:D23"/>
    <mergeCell ref="E22:F23"/>
    <mergeCell ref="G22:H23"/>
    <mergeCell ref="I22:J23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I20:J20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11:B13"/>
    <mergeCell ref="C11:D13"/>
    <mergeCell ref="E11:F13"/>
    <mergeCell ref="G11:H13"/>
    <mergeCell ref="I11:J13"/>
    <mergeCell ref="A14:B16"/>
    <mergeCell ref="C14:D16"/>
    <mergeCell ref="E14:F16"/>
    <mergeCell ref="G14:H16"/>
    <mergeCell ref="I14:J16"/>
    <mergeCell ref="A8:B8"/>
    <mergeCell ref="C8:D8"/>
    <mergeCell ref="E8:F8"/>
    <mergeCell ref="G8:H8"/>
    <mergeCell ref="I8:J8"/>
    <mergeCell ref="A9:B10"/>
    <mergeCell ref="C9:D10"/>
    <mergeCell ref="E9:F10"/>
    <mergeCell ref="G9:H10"/>
    <mergeCell ref="I9:J10"/>
    <mergeCell ref="A1:H1"/>
    <mergeCell ref="E2:H2"/>
    <mergeCell ref="E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Пинкевич</cp:lastModifiedBy>
  <cp:lastPrinted>2014-11-15T12:42:15Z</cp:lastPrinted>
  <dcterms:created xsi:type="dcterms:W3CDTF">2014-06-11T15:31:14Z</dcterms:created>
  <dcterms:modified xsi:type="dcterms:W3CDTF">2014-11-15T13:24:12Z</dcterms:modified>
</cp:coreProperties>
</file>