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2" windowWidth="15456" windowHeight="11820"/>
  </bookViews>
  <sheets>
    <sheet name="Дох 1кв.2015" sheetId="1" r:id="rId1"/>
    <sheet name="Лист2" sheetId="2" r:id="rId2"/>
    <sheet name="Лист3" sheetId="3" r:id="rId3"/>
  </sheets>
  <definedNames>
    <definedName name="_xlnm.Print_Titles" localSheetId="0">'Дох 1кв.2015'!$6:$6</definedName>
  </definedNames>
  <calcPr calcId="125725"/>
</workbook>
</file>

<file path=xl/calcChain.xml><?xml version="1.0" encoding="utf-8"?>
<calcChain xmlns="http://schemas.openxmlformats.org/spreadsheetml/2006/main">
  <c r="D27" i="1"/>
  <c r="E25"/>
  <c r="E10" l="1"/>
  <c r="D10"/>
  <c r="E27"/>
  <c r="E20"/>
  <c r="D20"/>
  <c r="F18" i="2" l="1"/>
  <c r="F7"/>
  <c r="F8"/>
  <c r="F9"/>
  <c r="F10"/>
  <c r="F11"/>
  <c r="F12"/>
  <c r="F13"/>
  <c r="F14"/>
  <c r="F6"/>
  <c r="C16"/>
  <c r="F16" s="1"/>
  <c r="C10"/>
  <c r="C5"/>
  <c r="F5" s="1"/>
  <c r="E16"/>
  <c r="E15"/>
  <c r="E14"/>
  <c r="E13"/>
  <c r="E12"/>
  <c r="E11"/>
  <c r="E10"/>
  <c r="E9"/>
  <c r="E8"/>
  <c r="E7"/>
  <c r="E6"/>
  <c r="E5"/>
  <c r="D10"/>
  <c r="D16" s="1"/>
  <c r="D5"/>
  <c r="E8" i="1" l="1"/>
  <c r="D8"/>
  <c r="D25" l="1"/>
  <c r="E22"/>
  <c r="D22"/>
  <c r="E12"/>
  <c r="D12"/>
  <c r="E17"/>
  <c r="D17"/>
  <c r="E36" l="1"/>
  <c r="E7"/>
  <c r="D7"/>
  <c r="D36"/>
</calcChain>
</file>

<file path=xl/sharedStrings.xml><?xml version="1.0" encoding="utf-8"?>
<sst xmlns="http://schemas.openxmlformats.org/spreadsheetml/2006/main" count="86" uniqueCount="84">
  <si>
    <t>Код</t>
  </si>
  <si>
    <t>Наименование</t>
  </si>
  <si>
    <t>ДОХОДЫ</t>
  </si>
  <si>
    <t>Налоги на прибыль, доходы</t>
  </si>
  <si>
    <t>-налоги на доходы физических лиц</t>
  </si>
  <si>
    <t>Налог на имущество</t>
  </si>
  <si>
    <t>-земельный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</si>
  <si>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</si>
  <si>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</si>
  <si>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-доходы, получаемые в виде арендной платы за земельные участки, государственная  собственность на которые не разграничена и которые расположены в границах поселений , а также средства от продажи права продажи права на заключения договоров аренды указанных земельных участков.</t>
  </si>
  <si>
    <t>-доходы от сдачи в аренду имущества, находящегося в оперативной управлении органов государственной власти, органов местного самоуправления,государственных внебюджетных фондов и созданных ими учреждений ( за исключением имущества муниципальных автономных учреждений).</t>
  </si>
  <si>
    <t>Доходы от оказания платных услуг и компенсации затрат государства</t>
  </si>
  <si>
    <t>-прочие доходы от оказания платных услуг (работ) получателями средств бюджетов поселений.</t>
  </si>
  <si>
    <t>Доходы от продажи материальных и нематериальных активов.</t>
  </si>
  <si>
    <t>-доходы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</si>
  <si>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-доходы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</si>
  <si>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</si>
  <si>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-невыясненные поступления, зачисляемые  в бюджеты муниципальных районов</t>
  </si>
  <si>
    <t>Безвозмездные поступления</t>
  </si>
  <si>
    <t>-субвенции бюджетам поселений на осуществлении первичного воинского учета на территориях, где отсутствуют военные комиссариаты</t>
  </si>
  <si>
    <t>-межбюджетные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</si>
  <si>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-прочие безвозмездные поступления в бюджеты поселений</t>
  </si>
  <si>
    <t>ВСЕГО ДОХОДОВ</t>
  </si>
  <si>
    <t>182 101000000000000000</t>
  </si>
  <si>
    <t>182 10102000010000100</t>
  </si>
  <si>
    <t>182 10600000000000000</t>
  </si>
  <si>
    <t>182 10601000000000100</t>
  </si>
  <si>
    <t>182 10604000020000100</t>
  </si>
  <si>
    <t>182 10606000000000100</t>
  </si>
  <si>
    <t>182 10900000000000100</t>
  </si>
  <si>
    <t>001 11100000000000000</t>
  </si>
  <si>
    <t>001 11105010000000100</t>
  </si>
  <si>
    <t>001 11300000000000100</t>
  </si>
  <si>
    <t>001 11301995100000100</t>
  </si>
  <si>
    <t>001 11400000000000000</t>
  </si>
  <si>
    <t>001 11402053100000400</t>
  </si>
  <si>
    <t>001 11406013100000400</t>
  </si>
  <si>
    <t>001 11700000000000000</t>
  </si>
  <si>
    <t>001 11701050100000100</t>
  </si>
  <si>
    <t>001 20000000000000000</t>
  </si>
  <si>
    <t>001 20202999100000100</t>
  </si>
  <si>
    <t>001 20203015000000100</t>
  </si>
  <si>
    <t>001 20204012000000100</t>
  </si>
  <si>
    <t>001 20705030100000100</t>
  </si>
  <si>
    <t>субвенции местным бюджетам на выполнение передаваемых полномочий субъектов Российской Федерации</t>
  </si>
  <si>
    <t>001 20202077100000 151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</si>
  <si>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</si>
  <si>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Наименование доходных источников</t>
  </si>
  <si>
    <t>Факт</t>
  </si>
  <si>
    <t>Доля в доходной части</t>
  </si>
  <si>
    <t>2013 г.</t>
  </si>
  <si>
    <t>Налоговые доходы, всего</t>
  </si>
  <si>
    <t>Налог на доходы физических лиц</t>
  </si>
  <si>
    <t>Налог на имущество физических лиц</t>
  </si>
  <si>
    <t>Земельный налог</t>
  </si>
  <si>
    <t>Транспортный налог</t>
  </si>
  <si>
    <t>Неналоговые доходы, всего</t>
  </si>
  <si>
    <t>Арендная плата за землю</t>
  </si>
  <si>
    <t>Арендная плата за  имущество</t>
  </si>
  <si>
    <t>Доходы от продажи материальных и нематериальных активов</t>
  </si>
  <si>
    <t>Доходы от предпринимательской деятельности</t>
  </si>
  <si>
    <t>Прочие доходы</t>
  </si>
  <si>
    <t xml:space="preserve">Итого собственные доходы поселения  </t>
  </si>
  <si>
    <t>% исполнения</t>
  </si>
  <si>
    <t>План</t>
  </si>
  <si>
    <t>001 11105030000000100</t>
  </si>
  <si>
    <t>001 21905000100000100</t>
  </si>
  <si>
    <t>Возврат остатков субсидий,субвенций и иных межбюджетных трансфертов, имеющих целевое назначение, прошлых лет из бюджетов поселений</t>
  </si>
  <si>
    <t>182 10300000000000000</t>
  </si>
  <si>
    <t>182 10302000000000100</t>
  </si>
  <si>
    <t>Налоги на товары(работы, услуги)реализуемые на территории Российской Федерации</t>
  </si>
  <si>
    <t xml:space="preserve"> Доходы о уплаты акцизов</t>
  </si>
  <si>
    <r>
      <t>-</t>
    </r>
    <r>
      <rPr>
        <sz val="14"/>
        <color theme="1"/>
        <rFont val="Times New Roman"/>
        <family val="1"/>
        <charset val="204"/>
      </rPr>
      <t xml:space="preserve"> Налог на имущество физических лиц</t>
    </r>
  </si>
  <si>
    <r>
      <t>-</t>
    </r>
    <r>
      <rPr>
        <sz val="14"/>
        <color rgb="FF000000"/>
        <rFont val="Times New Roman"/>
        <family val="1"/>
        <charset val="204"/>
      </rPr>
      <t>транспортный налог</t>
    </r>
  </si>
  <si>
    <r>
      <t>-</t>
    </r>
    <r>
      <rPr>
        <sz val="14"/>
        <color rgb="FF000000"/>
        <rFont val="Times New Roman"/>
        <family val="1"/>
        <charset val="204"/>
      </rPr>
      <t>прочие субсидии бюджетам поселений</t>
    </r>
  </si>
  <si>
    <t xml:space="preserve">Показатели исполнения по доходам 
бюджета МО Кузьмоловское городское поселение Всеволожский район  Ленинградской области за1-й квартал 2015 года   по кодам классификации доходов бюджетов
</t>
  </si>
  <si>
    <t>План  на 2015 год.(тыс. руб.)</t>
  </si>
  <si>
    <t>Исполнено за  1-й кв.2015г.(тыс. руб.)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</si>
  <si>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</si>
  <si>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001 20202216130000 100</t>
  </si>
  <si>
    <t>001 20203024100000000</t>
  </si>
  <si>
    <t>к Постановлению администрации поселения</t>
  </si>
  <si>
    <t>Приложение № 2</t>
  </si>
  <si>
    <t xml:space="preserve">от 20.04.2015 №  92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</si>
</sst>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NewRomanPSMT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1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3"/>
    </xf>
    <xf numFmtId="0" fontId="5" fillId="2" borderId="1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8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2"/>
    </xf>
    <xf numFmtId="0" fontId="7" fillId="0" borderId="0" xfId="0" applyFont="1"/>
    <xf numFmtId="4" fontId="7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0"/>
  <sheetViews>
    <sheetView tabSelected="1" topLeftCell="C1" zoomScale="85" zoomScaleNormal="85" workbookViewId="0">
      <selection activeCell="C3" sqref="C3"/>
    </sheetView>
  </sheetViews>
  <sheetFormatPr defaultColWidth="9.109375" defaultRowHeight="18"/>
  <cols>
    <col min="1" max="1" width="4" style="23" customWidth="1"/>
    <col min="2" max="2" width="33.6640625" style="23" customWidth="1"/>
    <col min="3" max="3" width="89.5546875" style="23" customWidth="1"/>
    <col min="4" max="4" width="27.109375" style="23" customWidth="1"/>
    <col min="5" max="5" width="22.44140625" style="23" customWidth="1"/>
    <col min="6" max="16384" width="9.109375" style="23"/>
  </cols>
  <sheetData>
    <row r="1" spans="2:5">
      <c r="B1" s="22"/>
      <c r="E1" s="22" t="s">
        <v>82</v>
      </c>
    </row>
    <row r="2" spans="2:5">
      <c r="B2" s="22"/>
      <c r="E2" s="22" t="s">
        <v>81</v>
      </c>
    </row>
    <row r="3" spans="2:5">
      <c r="B3" s="22"/>
      <c r="E3" s="22" t="s">
        <v>83</v>
      </c>
    </row>
    <row r="4" spans="2:5" ht="67.5" customHeight="1">
      <c r="B4" s="43" t="s">
        <v>75</v>
      </c>
      <c r="C4" s="43"/>
      <c r="D4" s="43"/>
    </row>
    <row r="5" spans="2:5" hidden="1">
      <c r="B5" s="1"/>
    </row>
    <row r="6" spans="2:5" ht="69" customHeight="1">
      <c r="B6" s="39" t="s">
        <v>0</v>
      </c>
      <c r="C6" s="40" t="s">
        <v>1</v>
      </c>
      <c r="D6" s="39" t="s">
        <v>76</v>
      </c>
      <c r="E6" s="39" t="s">
        <v>77</v>
      </c>
    </row>
    <row r="7" spans="2:5" ht="18.75" customHeight="1">
      <c r="B7" s="25"/>
      <c r="C7" s="26" t="s">
        <v>2</v>
      </c>
      <c r="D7" s="2">
        <f>D8+D12+D16+D17+D20+D22+D25+D27+D10</f>
        <v>96504.599999999991</v>
      </c>
      <c r="E7" s="2">
        <f>E8+E12+E16+E17+E20+E22+E25+E27+E10</f>
        <v>19560.400000000001</v>
      </c>
    </row>
    <row r="8" spans="2:5" ht="37.5" customHeight="1">
      <c r="B8" s="25" t="s">
        <v>23</v>
      </c>
      <c r="C8" s="27" t="s">
        <v>3</v>
      </c>
      <c r="D8" s="2">
        <f>D9</f>
        <v>21277.8</v>
      </c>
      <c r="E8" s="2">
        <f>E9</f>
        <v>4178.3</v>
      </c>
    </row>
    <row r="9" spans="2:5" ht="26.25" customHeight="1">
      <c r="B9" s="28" t="s">
        <v>24</v>
      </c>
      <c r="C9" s="29" t="s">
        <v>4</v>
      </c>
      <c r="D9" s="30">
        <v>21277.8</v>
      </c>
      <c r="E9" s="30">
        <v>4178.3</v>
      </c>
    </row>
    <row r="10" spans="2:5" ht="34.799999999999997">
      <c r="B10" s="25" t="s">
        <v>68</v>
      </c>
      <c r="C10" s="27" t="s">
        <v>70</v>
      </c>
      <c r="D10" s="2">
        <f>D11</f>
        <v>175.2</v>
      </c>
      <c r="E10" s="2">
        <f>E11</f>
        <v>39.700000000000003</v>
      </c>
    </row>
    <row r="11" spans="2:5" ht="24" customHeight="1">
      <c r="B11" s="28" t="s">
        <v>69</v>
      </c>
      <c r="C11" s="29" t="s">
        <v>71</v>
      </c>
      <c r="D11" s="30">
        <v>175.2</v>
      </c>
      <c r="E11" s="30">
        <v>39.700000000000003</v>
      </c>
    </row>
    <row r="12" spans="2:5">
      <c r="B12" s="25" t="s">
        <v>25</v>
      </c>
      <c r="C12" s="27" t="s">
        <v>5</v>
      </c>
      <c r="D12" s="2">
        <f>D13+D14+D15</f>
        <v>33487.4</v>
      </c>
      <c r="E12" s="2">
        <f>E13+E14+E15</f>
        <v>7094.6</v>
      </c>
    </row>
    <row r="13" spans="2:5" ht="22.5" customHeight="1">
      <c r="B13" s="28" t="s">
        <v>26</v>
      </c>
      <c r="C13" s="29" t="s">
        <v>72</v>
      </c>
      <c r="D13" s="30">
        <v>2398.1</v>
      </c>
      <c r="E13" s="30">
        <v>181.9</v>
      </c>
    </row>
    <row r="14" spans="2:5" ht="37.5" customHeight="1">
      <c r="B14" s="28" t="s">
        <v>27</v>
      </c>
      <c r="C14" s="27" t="s">
        <v>73</v>
      </c>
      <c r="D14" s="30">
        <v>6308.5</v>
      </c>
      <c r="E14" s="31">
        <v>447.2</v>
      </c>
    </row>
    <row r="15" spans="2:5" ht="36" customHeight="1">
      <c r="B15" s="28" t="s">
        <v>28</v>
      </c>
      <c r="C15" s="29" t="s">
        <v>6</v>
      </c>
      <c r="D15" s="30">
        <v>24780.799999999999</v>
      </c>
      <c r="E15" s="30">
        <v>6465.5</v>
      </c>
    </row>
    <row r="16" spans="2:5" ht="60" hidden="1" customHeight="1">
      <c r="B16" s="25" t="s">
        <v>29</v>
      </c>
      <c r="C16" s="27" t="s">
        <v>7</v>
      </c>
      <c r="D16" s="2">
        <v>0</v>
      </c>
      <c r="E16" s="2">
        <v>0</v>
      </c>
    </row>
    <row r="17" spans="2:5" ht="50.25" customHeight="1">
      <c r="B17" s="25" t="s">
        <v>30</v>
      </c>
      <c r="C17" s="27" t="s">
        <v>8</v>
      </c>
      <c r="D17" s="2">
        <f>D18+D19</f>
        <v>27860.2</v>
      </c>
      <c r="E17" s="2">
        <f>E18+E19</f>
        <v>4124</v>
      </c>
    </row>
    <row r="18" spans="2:5" ht="100.5" customHeight="1">
      <c r="B18" s="28" t="s">
        <v>31</v>
      </c>
      <c r="C18" s="29" t="s">
        <v>9</v>
      </c>
      <c r="D18" s="2">
        <v>19126.900000000001</v>
      </c>
      <c r="E18" s="30">
        <v>2186.6999999999998</v>
      </c>
    </row>
    <row r="19" spans="2:5" ht="104.25" customHeight="1">
      <c r="B19" s="28" t="s">
        <v>65</v>
      </c>
      <c r="C19" s="29" t="s">
        <v>10</v>
      </c>
      <c r="D19" s="2">
        <v>8733.2999999999993</v>
      </c>
      <c r="E19" s="30">
        <v>1937.3</v>
      </c>
    </row>
    <row r="20" spans="2:5">
      <c r="B20" s="25" t="s">
        <v>32</v>
      </c>
      <c r="C20" s="27" t="s">
        <v>11</v>
      </c>
      <c r="D20" s="2">
        <f>D21+0</f>
        <v>2811.5</v>
      </c>
      <c r="E20" s="2">
        <f>E21+0</f>
        <v>612.5</v>
      </c>
    </row>
    <row r="21" spans="2:5" ht="63" customHeight="1">
      <c r="B21" s="28" t="s">
        <v>33</v>
      </c>
      <c r="C21" s="32" t="s">
        <v>12</v>
      </c>
      <c r="D21" s="2">
        <v>2811.5</v>
      </c>
      <c r="E21" s="30">
        <v>612.5</v>
      </c>
    </row>
    <row r="22" spans="2:5">
      <c r="B22" s="25" t="s">
        <v>34</v>
      </c>
      <c r="C22" s="27" t="s">
        <v>13</v>
      </c>
      <c r="D22" s="2">
        <f>D23+D24</f>
        <v>7846</v>
      </c>
      <c r="E22" s="2">
        <f>E23+E24</f>
        <v>1406.5</v>
      </c>
    </row>
    <row r="23" spans="2:5" ht="90">
      <c r="B23" s="33" t="s">
        <v>35</v>
      </c>
      <c r="C23" s="34" t="s">
        <v>14</v>
      </c>
      <c r="D23" s="2">
        <v>6927.5</v>
      </c>
      <c r="E23" s="30">
        <v>1402.1</v>
      </c>
    </row>
    <row r="24" spans="2:5" ht="56.25" customHeight="1">
      <c r="B24" s="33" t="s">
        <v>36</v>
      </c>
      <c r="C24" s="32" t="s">
        <v>15</v>
      </c>
      <c r="D24" s="2">
        <v>918.5</v>
      </c>
      <c r="E24" s="30">
        <v>4.4000000000000004</v>
      </c>
    </row>
    <row r="25" spans="2:5">
      <c r="B25" s="25" t="s">
        <v>37</v>
      </c>
      <c r="C25" s="27" t="s">
        <v>16</v>
      </c>
      <c r="D25" s="2">
        <f>D26</f>
        <v>0</v>
      </c>
      <c r="E25" s="2">
        <f>E26</f>
        <v>120</v>
      </c>
    </row>
    <row r="26" spans="2:5" ht="36">
      <c r="B26" s="28" t="s">
        <v>38</v>
      </c>
      <c r="C26" s="29" t="s">
        <v>17</v>
      </c>
      <c r="D26" s="2"/>
      <c r="E26" s="30">
        <v>120</v>
      </c>
    </row>
    <row r="27" spans="2:5">
      <c r="B27" s="25" t="s">
        <v>39</v>
      </c>
      <c r="C27" s="27" t="s">
        <v>18</v>
      </c>
      <c r="D27" s="2">
        <f>SUM(D28:D35)</f>
        <v>3046.5</v>
      </c>
      <c r="E27" s="2">
        <f>+E28+E29+E30+E31+E32+E34+E35</f>
        <v>1984.7999999999997</v>
      </c>
    </row>
    <row r="28" spans="2:5" ht="69" hidden="1" customHeight="1">
      <c r="B28" s="28" t="s">
        <v>45</v>
      </c>
      <c r="C28" s="29" t="s">
        <v>46</v>
      </c>
      <c r="D28" s="2"/>
      <c r="E28" s="30"/>
    </row>
    <row r="29" spans="2:5" ht="72" hidden="1" customHeight="1">
      <c r="B29" s="28" t="s">
        <v>40</v>
      </c>
      <c r="C29" s="27" t="s">
        <v>74</v>
      </c>
      <c r="D29" s="2"/>
      <c r="E29" s="31"/>
    </row>
    <row r="30" spans="2:5" ht="46.5" customHeight="1">
      <c r="B30" s="28" t="s">
        <v>41</v>
      </c>
      <c r="C30" s="34" t="s">
        <v>19</v>
      </c>
      <c r="D30" s="2">
        <v>400.6</v>
      </c>
      <c r="E30" s="30">
        <v>113.6</v>
      </c>
    </row>
    <row r="31" spans="2:5" ht="42" customHeight="1">
      <c r="B31" s="28" t="s">
        <v>80</v>
      </c>
      <c r="C31" s="34" t="s">
        <v>44</v>
      </c>
      <c r="D31" s="2">
        <v>2</v>
      </c>
      <c r="E31" s="30">
        <v>0</v>
      </c>
    </row>
    <row r="32" spans="2:5" ht="81.75" customHeight="1">
      <c r="B32" s="33" t="s">
        <v>42</v>
      </c>
      <c r="C32" s="35" t="s">
        <v>20</v>
      </c>
      <c r="D32" s="2">
        <v>500</v>
      </c>
      <c r="E32" s="30">
        <v>0</v>
      </c>
    </row>
    <row r="33" spans="2:5" ht="88.5" customHeight="1">
      <c r="B33" s="33" t="s">
        <v>79</v>
      </c>
      <c r="C33" s="35" t="s">
        <v>78</v>
      </c>
      <c r="D33" s="2">
        <v>144</v>
      </c>
      <c r="E33" s="30"/>
    </row>
    <row r="34" spans="2:5" ht="45.75" customHeight="1">
      <c r="B34" s="28" t="s">
        <v>43</v>
      </c>
      <c r="C34" s="34" t="s">
        <v>21</v>
      </c>
      <c r="D34" s="2">
        <v>1999.9</v>
      </c>
      <c r="E34" s="30">
        <v>2564.1999999999998</v>
      </c>
    </row>
    <row r="35" spans="2:5" ht="47.25" customHeight="1">
      <c r="B35" s="28" t="s">
        <v>66</v>
      </c>
      <c r="C35" s="29" t="s">
        <v>67</v>
      </c>
      <c r="D35" s="2"/>
      <c r="E35" s="31">
        <v>-693</v>
      </c>
    </row>
    <row r="36" spans="2:5">
      <c r="B36" s="24" t="s">
        <v>22</v>
      </c>
      <c r="C36" s="36"/>
      <c r="D36" s="2">
        <f>D8+D12+D16+D17+D20+D22+D25+D27+D10</f>
        <v>96504.599999999991</v>
      </c>
      <c r="E36" s="2">
        <f>E8+E12+E16+E17+E20+E22+E25+E27+E10</f>
        <v>19560.400000000001</v>
      </c>
    </row>
    <row r="37" spans="2:5">
      <c r="B37" s="37"/>
      <c r="D37" s="38"/>
    </row>
    <row r="38" spans="2:5">
      <c r="B38" s="41"/>
      <c r="C38" s="41"/>
      <c r="D38" s="42"/>
      <c r="E38" s="38"/>
    </row>
    <row r="39" spans="2:5">
      <c r="B39" s="41"/>
      <c r="C39" s="41"/>
      <c r="D39" s="41"/>
    </row>
    <row r="40" spans="2:5">
      <c r="B40" s="41"/>
      <c r="C40" s="41"/>
      <c r="D40" s="41"/>
    </row>
  </sheetData>
  <mergeCells count="1">
    <mergeCell ref="B4:D4"/>
  </mergeCells>
  <pageMargins left="0.70866141732283472" right="0.70866141732283472" top="0.35433070866141736" bottom="0.15748031496062992" header="0.19685039370078741" footer="0.15748031496062992"/>
  <pageSetup paperSize="9" scale="70" fitToHeight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workbookViewId="0">
      <selection activeCell="D16" sqref="D16:D18"/>
    </sheetView>
  </sheetViews>
  <sheetFormatPr defaultRowHeight="14.4"/>
  <cols>
    <col min="2" max="2" width="21" customWidth="1"/>
    <col min="3" max="3" width="17.44140625" customWidth="1"/>
    <col min="4" max="4" width="15.33203125" customWidth="1"/>
    <col min="5" max="6" width="11.33203125" customWidth="1"/>
  </cols>
  <sheetData>
    <row r="2" spans="2:7" ht="15" thickBot="1"/>
    <row r="3" spans="2:7" ht="78" customHeight="1">
      <c r="B3" s="44" t="s">
        <v>47</v>
      </c>
      <c r="C3" s="3" t="s">
        <v>64</v>
      </c>
      <c r="D3" s="3" t="s">
        <v>48</v>
      </c>
      <c r="E3" s="46" t="s">
        <v>49</v>
      </c>
      <c r="F3" s="46" t="s">
        <v>63</v>
      </c>
    </row>
    <row r="4" spans="2:7" ht="16.2" thickBot="1">
      <c r="B4" s="45"/>
      <c r="C4" s="21" t="s">
        <v>50</v>
      </c>
      <c r="D4" s="4" t="s">
        <v>50</v>
      </c>
      <c r="E4" s="47"/>
      <c r="F4" s="47"/>
    </row>
    <row r="5" spans="2:7" ht="15" customHeight="1" thickBot="1">
      <c r="B5" s="5" t="s">
        <v>51</v>
      </c>
      <c r="C5" s="19">
        <f>SUM(C6:C9)</f>
        <v>55580.9</v>
      </c>
      <c r="D5" s="6">
        <f>SUM(D6:D9)</f>
        <v>49762.1</v>
      </c>
      <c r="E5" s="7">
        <f>ROUND(D5*100/D16,2)</f>
        <v>64.66</v>
      </c>
      <c r="F5" s="7">
        <f>ROUND(D5*100/C5,2)</f>
        <v>89.53</v>
      </c>
    </row>
    <row r="6" spans="2:7" ht="30.75" customHeight="1" thickBot="1">
      <c r="B6" s="8" t="s">
        <v>52</v>
      </c>
      <c r="C6" s="12">
        <v>16000</v>
      </c>
      <c r="D6" s="9">
        <v>21106.799999999999</v>
      </c>
      <c r="E6" s="7">
        <f>ROUND(D6*100/D16,2)</f>
        <v>27.43</v>
      </c>
      <c r="F6" s="7">
        <f>ROUND(D6*100/C6,2)</f>
        <v>131.91999999999999</v>
      </c>
    </row>
    <row r="7" spans="2:7" ht="30.75" customHeight="1" thickBot="1">
      <c r="B7" s="8" t="s">
        <v>53</v>
      </c>
      <c r="C7" s="12">
        <v>1700</v>
      </c>
      <c r="D7" s="9">
        <v>2185.6</v>
      </c>
      <c r="E7" s="7">
        <f>ROUND(D7*100/D16,2)</f>
        <v>2.84</v>
      </c>
      <c r="F7" s="7">
        <f t="shared" ref="F7:F18" si="0">ROUND(D7*100/C7,2)</f>
        <v>128.56</v>
      </c>
    </row>
    <row r="8" spans="2:7" ht="30.75" customHeight="1" thickBot="1">
      <c r="B8" s="8" t="s">
        <v>54</v>
      </c>
      <c r="C8" s="12">
        <v>31880.9</v>
      </c>
      <c r="D8" s="9">
        <v>20187.099999999999</v>
      </c>
      <c r="E8" s="7">
        <f>ROUND(D8*100/D16,2)</f>
        <v>26.23</v>
      </c>
      <c r="F8" s="7">
        <f t="shared" si="0"/>
        <v>63.32</v>
      </c>
    </row>
    <row r="9" spans="2:7" ht="30.75" customHeight="1" thickBot="1">
      <c r="B9" s="8" t="s">
        <v>55</v>
      </c>
      <c r="C9" s="12">
        <v>6000</v>
      </c>
      <c r="D9" s="9">
        <v>6282.6</v>
      </c>
      <c r="E9" s="7">
        <f>ROUND(D9*100/D16,2)</f>
        <v>8.16</v>
      </c>
      <c r="F9" s="7">
        <f t="shared" si="0"/>
        <v>104.71</v>
      </c>
    </row>
    <row r="10" spans="2:7" ht="15" customHeight="1" thickBot="1">
      <c r="B10" s="5" t="s">
        <v>56</v>
      </c>
      <c r="C10" s="6">
        <f>SUM(C11:C12)</f>
        <v>22221.3</v>
      </c>
      <c r="D10" s="6">
        <f>SUM(D11:D12)</f>
        <v>23114.5</v>
      </c>
      <c r="E10" s="7">
        <f>ROUND(D10*100/D16,2)</f>
        <v>30.03</v>
      </c>
      <c r="F10" s="7">
        <f t="shared" si="0"/>
        <v>104.02</v>
      </c>
    </row>
    <row r="11" spans="2:7" ht="30" customHeight="1" thickBot="1">
      <c r="B11" s="8" t="s">
        <v>57</v>
      </c>
      <c r="C11" s="14">
        <v>8000</v>
      </c>
      <c r="D11" s="9">
        <v>11480.9</v>
      </c>
      <c r="E11" s="7">
        <f>ROUND(D11*100/D16,2)</f>
        <v>14.92</v>
      </c>
      <c r="F11" s="7">
        <f t="shared" si="0"/>
        <v>143.51</v>
      </c>
    </row>
    <row r="12" spans="2:7" ht="30" customHeight="1" thickBot="1">
      <c r="B12" s="10" t="s">
        <v>58</v>
      </c>
      <c r="C12" s="14">
        <v>14221.3</v>
      </c>
      <c r="D12" s="9">
        <v>11633.6</v>
      </c>
      <c r="E12" s="7">
        <f>ROUND(D12*100/D16,2)</f>
        <v>15.12</v>
      </c>
      <c r="F12" s="7">
        <f t="shared" si="0"/>
        <v>81.8</v>
      </c>
    </row>
    <row r="13" spans="2:7" ht="64.5" customHeight="1" thickBot="1">
      <c r="B13" s="5" t="s">
        <v>59</v>
      </c>
      <c r="C13" s="4">
        <v>7000</v>
      </c>
      <c r="D13" s="6">
        <v>794.02</v>
      </c>
      <c r="E13" s="7">
        <f>ROUND(D13*100/D16,2)</f>
        <v>1.03</v>
      </c>
      <c r="F13" s="7">
        <f t="shared" si="0"/>
        <v>11.34</v>
      </c>
    </row>
    <row r="14" spans="2:7" ht="64.5" customHeight="1" thickBot="1">
      <c r="B14" s="11" t="s">
        <v>60</v>
      </c>
      <c r="C14" s="16">
        <v>1500</v>
      </c>
      <c r="D14" s="6">
        <v>2894.52</v>
      </c>
      <c r="E14" s="7">
        <f>ROUND(D14*100/D16,2)</f>
        <v>3.76</v>
      </c>
      <c r="F14" s="7">
        <f t="shared" si="0"/>
        <v>192.97</v>
      </c>
    </row>
    <row r="15" spans="2:7" ht="15" customHeight="1" thickBot="1">
      <c r="B15" s="11" t="s">
        <v>61</v>
      </c>
      <c r="C15" s="13"/>
      <c r="D15" s="6">
        <v>393.43</v>
      </c>
      <c r="E15" s="7">
        <f>ROUND(D15*100/D16,2)</f>
        <v>0.51</v>
      </c>
      <c r="F15" s="7">
        <v>0</v>
      </c>
      <c r="G15" s="15"/>
    </row>
    <row r="16" spans="2:7" ht="15" customHeight="1" thickBot="1">
      <c r="B16" s="11" t="s">
        <v>62</v>
      </c>
      <c r="C16" s="6">
        <f>C5+C10+C13+C14+C15</f>
        <v>86302.2</v>
      </c>
      <c r="D16" s="6">
        <f>D5+D10+D13+D14+D15</f>
        <v>76958.570000000007</v>
      </c>
      <c r="E16" s="7">
        <f>ROUND(D16*100/D16,2)</f>
        <v>100</v>
      </c>
      <c r="F16" s="7">
        <f t="shared" si="0"/>
        <v>89.17</v>
      </c>
    </row>
    <row r="17" spans="2:6" ht="15" customHeight="1" thickBot="1"/>
    <row r="18" spans="2:6" ht="31.8" thickBot="1">
      <c r="B18" s="17" t="s">
        <v>18</v>
      </c>
      <c r="C18" s="18">
        <v>37187.910000000003</v>
      </c>
      <c r="D18" s="18">
        <v>37141.560000000005</v>
      </c>
      <c r="E18" s="17"/>
      <c r="F18" s="20">
        <f t="shared" si="0"/>
        <v>99.88</v>
      </c>
    </row>
  </sheetData>
  <mergeCells count="3">
    <mergeCell ref="B3:B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 1кв.2015</vt:lpstr>
      <vt:lpstr>Лист2</vt:lpstr>
      <vt:lpstr>Лист3</vt:lpstr>
      <vt:lpstr>'Дох 1кв.2015'!Заголовки_для_печати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Макеева</cp:lastModifiedBy>
  <cp:lastPrinted>2015-04-21T14:06:00Z</cp:lastPrinted>
  <dcterms:created xsi:type="dcterms:W3CDTF">2013-10-07T08:36:29Z</dcterms:created>
  <dcterms:modified xsi:type="dcterms:W3CDTF">2015-04-21T14:07:38Z</dcterms:modified>
</cp:coreProperties>
</file>