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35" windowHeight="11955"/>
  </bookViews>
  <sheets>
    <sheet name="127 дох" sheetId="1" r:id="rId1"/>
    <sheet name="127 расх" sheetId="2" r:id="rId2"/>
    <sheet name="ИВФ" sheetId="3" r:id="rId3"/>
  </sheets>
  <definedNames>
    <definedName name="_xlnm.Print_Titles" localSheetId="0">'127 дох'!$16:$18</definedName>
    <definedName name="_xlnm.Print_Titles" localSheetId="1">'127 расх'!$3:$5</definedName>
  </definedNames>
  <calcPr calcId="145621"/>
</workbook>
</file>

<file path=xl/calcChain.xml><?xml version="1.0" encoding="utf-8"?>
<calcChain xmlns="http://schemas.openxmlformats.org/spreadsheetml/2006/main">
  <c r="I64" i="2" l="1"/>
  <c r="J64" i="2" s="1"/>
  <c r="K64" i="2" l="1"/>
  <c r="I13" i="2" l="1"/>
  <c r="J13" i="2" s="1"/>
  <c r="K13" i="2" l="1"/>
  <c r="I67" i="2" l="1"/>
  <c r="J67" i="2" s="1"/>
  <c r="I11" i="2"/>
  <c r="J11" i="2" s="1"/>
  <c r="K11" i="2" l="1"/>
  <c r="K67" i="2"/>
  <c r="J21" i="1"/>
  <c r="J24" i="1"/>
  <c r="J25" i="1"/>
  <c r="J26" i="1"/>
  <c r="K36" i="1" l="1"/>
  <c r="J36" i="1"/>
  <c r="I70" i="2"/>
  <c r="K70" i="2" s="1"/>
  <c r="I63" i="2"/>
  <c r="J63" i="2" s="1"/>
  <c r="I61" i="2"/>
  <c r="K61" i="2" s="1"/>
  <c r="I52" i="2"/>
  <c r="J52" i="2" s="1"/>
  <c r="I54" i="2"/>
  <c r="K54" i="2" s="1"/>
  <c r="D33" i="2"/>
  <c r="E33" i="2" s="1"/>
  <c r="E6" i="2" s="1"/>
  <c r="I32" i="2"/>
  <c r="K32" i="2" s="1"/>
  <c r="J54" i="2" l="1"/>
  <c r="J70" i="2"/>
  <c r="K52" i="2"/>
  <c r="K63" i="2"/>
  <c r="J61" i="2"/>
  <c r="J32" i="2"/>
  <c r="I105" i="2"/>
  <c r="K105" i="2" s="1"/>
  <c r="I104" i="2"/>
  <c r="K104" i="2" s="1"/>
  <c r="I103" i="2"/>
  <c r="J103" i="2" s="1"/>
  <c r="I102" i="2"/>
  <c r="K102" i="2" s="1"/>
  <c r="I101" i="2"/>
  <c r="J101" i="2" s="1"/>
  <c r="I100" i="2"/>
  <c r="K100" i="2" s="1"/>
  <c r="I99" i="2"/>
  <c r="J99" i="2" s="1"/>
  <c r="I98" i="2"/>
  <c r="J98" i="2" s="1"/>
  <c r="I97" i="2"/>
  <c r="K97" i="2" s="1"/>
  <c r="I96" i="2"/>
  <c r="K96" i="2" s="1"/>
  <c r="I95" i="2"/>
  <c r="J95" i="2" s="1"/>
  <c r="I94" i="2"/>
  <c r="K94" i="2" s="1"/>
  <c r="I93" i="2"/>
  <c r="J93" i="2" s="1"/>
  <c r="I92" i="2"/>
  <c r="K92" i="2" s="1"/>
  <c r="I91" i="2"/>
  <c r="J91" i="2" s="1"/>
  <c r="I90" i="2"/>
  <c r="K90" i="2" s="1"/>
  <c r="I89" i="2"/>
  <c r="J89" i="2" s="1"/>
  <c r="I88" i="2"/>
  <c r="K88" i="2" s="1"/>
  <c r="I87" i="2"/>
  <c r="K87" i="2" s="1"/>
  <c r="I86" i="2"/>
  <c r="K86" i="2" s="1"/>
  <c r="I85" i="2"/>
  <c r="J85" i="2" s="1"/>
  <c r="I84" i="2"/>
  <c r="K84" i="2" s="1"/>
  <c r="I83" i="2"/>
  <c r="K83" i="2" s="1"/>
  <c r="I82" i="2"/>
  <c r="K82" i="2" s="1"/>
  <c r="I81" i="2"/>
  <c r="J81" i="2" s="1"/>
  <c r="I80" i="2"/>
  <c r="K80" i="2" s="1"/>
  <c r="I79" i="2"/>
  <c r="K79" i="2" s="1"/>
  <c r="I78" i="2"/>
  <c r="K78" i="2" s="1"/>
  <c r="I77" i="2"/>
  <c r="K77" i="2" s="1"/>
  <c r="I76" i="2"/>
  <c r="K76" i="2" s="1"/>
  <c r="I75" i="2"/>
  <c r="K75" i="2" s="1"/>
  <c r="I74" i="2"/>
  <c r="K74" i="2" s="1"/>
  <c r="I73" i="2"/>
  <c r="J73" i="2" s="1"/>
  <c r="I72" i="2"/>
  <c r="K72" i="2" s="1"/>
  <c r="I71" i="2"/>
  <c r="K71" i="2" s="1"/>
  <c r="I69" i="2"/>
  <c r="K69" i="2" s="1"/>
  <c r="I68" i="2"/>
  <c r="J68" i="2" s="1"/>
  <c r="I66" i="2"/>
  <c r="K66" i="2" s="1"/>
  <c r="I65" i="2"/>
  <c r="K65" i="2" s="1"/>
  <c r="I62" i="2"/>
  <c r="K62" i="2" s="1"/>
  <c r="I60" i="2"/>
  <c r="J60" i="2" s="1"/>
  <c r="I59" i="2"/>
  <c r="K59" i="2" s="1"/>
  <c r="I58" i="2"/>
  <c r="K58" i="2" s="1"/>
  <c r="I57" i="2"/>
  <c r="K57" i="2" s="1"/>
  <c r="I56" i="2"/>
  <c r="K56" i="2" s="1"/>
  <c r="I55" i="2"/>
  <c r="K55" i="2" s="1"/>
  <c r="I53" i="2"/>
  <c r="K53" i="2" s="1"/>
  <c r="I51" i="2"/>
  <c r="K51" i="2" s="1"/>
  <c r="I50" i="2"/>
  <c r="J50" i="2" s="1"/>
  <c r="I49" i="2"/>
  <c r="K49" i="2" s="1"/>
  <c r="J48" i="2"/>
  <c r="I48" i="2"/>
  <c r="K48" i="2" s="1"/>
  <c r="I47" i="2"/>
  <c r="K47" i="2" s="1"/>
  <c r="I46" i="2"/>
  <c r="K46" i="2" s="1"/>
  <c r="I45" i="2"/>
  <c r="K45" i="2" s="1"/>
  <c r="I44" i="2"/>
  <c r="K44" i="2" s="1"/>
  <c r="I43" i="2"/>
  <c r="K43" i="2" s="1"/>
  <c r="I42" i="2"/>
  <c r="J42" i="2" s="1"/>
  <c r="I41" i="2"/>
  <c r="K41" i="2" s="1"/>
  <c r="I40" i="2"/>
  <c r="K40" i="2" s="1"/>
  <c r="I39" i="2"/>
  <c r="K39" i="2" s="1"/>
  <c r="I38" i="2"/>
  <c r="K38" i="2" s="1"/>
  <c r="I37" i="2"/>
  <c r="K37" i="2" s="1"/>
  <c r="I36" i="2"/>
  <c r="K36" i="2" s="1"/>
  <c r="I35" i="2"/>
  <c r="K35" i="2" s="1"/>
  <c r="I34" i="2"/>
  <c r="J34" i="2" s="1"/>
  <c r="I33" i="2"/>
  <c r="K33" i="2" s="1"/>
  <c r="I31" i="2"/>
  <c r="J31" i="2" s="1"/>
  <c r="I30" i="2"/>
  <c r="K30" i="2" s="1"/>
  <c r="I29" i="2"/>
  <c r="J29" i="2" s="1"/>
  <c r="I28" i="2"/>
  <c r="K28" i="2" s="1"/>
  <c r="I27" i="2"/>
  <c r="K27" i="2" s="1"/>
  <c r="I26" i="2"/>
  <c r="K26" i="2" s="1"/>
  <c r="I25" i="2"/>
  <c r="K25" i="2" s="1"/>
  <c r="I24" i="2"/>
  <c r="K24" i="2" s="1"/>
  <c r="I23" i="2"/>
  <c r="K23" i="2" s="1"/>
  <c r="I22" i="2"/>
  <c r="K22" i="2" s="1"/>
  <c r="I21" i="2"/>
  <c r="K21" i="2" s="1"/>
  <c r="I20" i="2"/>
  <c r="J20" i="2" s="1"/>
  <c r="I19" i="2"/>
  <c r="K19" i="2" s="1"/>
  <c r="I18" i="2"/>
  <c r="K18" i="2" s="1"/>
  <c r="I17" i="2"/>
  <c r="J17" i="2" s="1"/>
  <c r="I16" i="2"/>
  <c r="K16" i="2" s="1"/>
  <c r="I15" i="2"/>
  <c r="K15" i="2" s="1"/>
  <c r="I14" i="2"/>
  <c r="K14" i="2" s="1"/>
  <c r="I12" i="2"/>
  <c r="K12" i="2" s="1"/>
  <c r="I10" i="2"/>
  <c r="J10" i="2" s="1"/>
  <c r="I9" i="2"/>
  <c r="I8" i="2"/>
  <c r="J8" i="2" s="1"/>
  <c r="F6" i="2"/>
  <c r="D6" i="2"/>
  <c r="J87" i="2" l="1"/>
  <c r="J71" i="2"/>
  <c r="J6" i="2"/>
  <c r="K31" i="2"/>
  <c r="K9" i="2"/>
  <c r="J9" i="2"/>
  <c r="J23" i="2"/>
  <c r="J40" i="2"/>
  <c r="J58" i="2"/>
  <c r="J79" i="2"/>
  <c r="K98" i="2"/>
  <c r="J16" i="2"/>
  <c r="J27" i="2"/>
  <c r="J36" i="2"/>
  <c r="J44" i="2"/>
  <c r="J53" i="2"/>
  <c r="J65" i="2"/>
  <c r="J75" i="2"/>
  <c r="J83" i="2"/>
  <c r="K91" i="2"/>
  <c r="J94" i="2"/>
  <c r="K20" i="2"/>
  <c r="K8" i="2"/>
  <c r="J12" i="2"/>
  <c r="J22" i="2"/>
  <c r="J26" i="2"/>
  <c r="J30" i="2"/>
  <c r="J35" i="2"/>
  <c r="J39" i="2"/>
  <c r="J43" i="2"/>
  <c r="J47" i="2"/>
  <c r="J51" i="2"/>
  <c r="J57" i="2"/>
  <c r="J62" i="2"/>
  <c r="J69" i="2"/>
  <c r="J74" i="2"/>
  <c r="J78" i="2"/>
  <c r="J82" i="2"/>
  <c r="J86" i="2"/>
  <c r="J90" i="2"/>
  <c r="K103" i="2"/>
  <c r="K99" i="2"/>
  <c r="J102" i="2"/>
  <c r="K17" i="2"/>
  <c r="J21" i="2"/>
  <c r="K95" i="2"/>
  <c r="J15" i="2"/>
  <c r="J19" i="2"/>
  <c r="J25" i="2"/>
  <c r="J38" i="2"/>
  <c r="J46" i="2"/>
  <c r="J56" i="2"/>
  <c r="J77" i="2"/>
  <c r="J97" i="2"/>
  <c r="J105" i="2"/>
  <c r="K10" i="2"/>
  <c r="J14" i="2"/>
  <c r="J18" i="2"/>
  <c r="J24" i="2"/>
  <c r="J28" i="2"/>
  <c r="K29" i="2"/>
  <c r="J33" i="2"/>
  <c r="K34" i="2"/>
  <c r="J37" i="2"/>
  <c r="J41" i="2"/>
  <c r="K42" i="2"/>
  <c r="J45" i="2"/>
  <c r="J49" i="2"/>
  <c r="K50" i="2"/>
  <c r="J55" i="2"/>
  <c r="J59" i="2"/>
  <c r="K60" i="2"/>
  <c r="J66" i="2"/>
  <c r="K68" i="2"/>
  <c r="J72" i="2"/>
  <c r="K73" i="2"/>
  <c r="J76" i="2"/>
  <c r="J80" i="2"/>
  <c r="K81" i="2"/>
  <c r="J84" i="2"/>
  <c r="K85" i="2"/>
  <c r="J88" i="2"/>
  <c r="K89" i="2"/>
  <c r="J92" i="2"/>
  <c r="K93" i="2"/>
  <c r="J96" i="2"/>
  <c r="J100" i="2"/>
  <c r="K101" i="2"/>
  <c r="J104" i="2"/>
  <c r="I6" i="2"/>
  <c r="K6" i="2" s="1"/>
  <c r="L95" i="2" l="1"/>
  <c r="L93" i="2"/>
  <c r="L92" i="2"/>
  <c r="L91" i="2"/>
  <c r="L90" i="2"/>
  <c r="L83" i="2"/>
  <c r="L82" i="2"/>
  <c r="L81" i="2"/>
  <c r="L79" i="2"/>
  <c r="L77" i="2"/>
  <c r="K35" i="1"/>
  <c r="J35" i="1"/>
  <c r="E35" i="1"/>
  <c r="J34" i="1"/>
  <c r="J33" i="1"/>
  <c r="K32" i="1"/>
  <c r="J32" i="1"/>
  <c r="K31" i="1"/>
  <c r="J31" i="1"/>
  <c r="K30" i="1"/>
  <c r="J30" i="1"/>
  <c r="J29" i="1"/>
  <c r="K28" i="1"/>
  <c r="J28" i="1"/>
  <c r="E28" i="1"/>
  <c r="J27" i="1"/>
  <c r="F27" i="1"/>
  <c r="E27" i="1"/>
  <c r="F26" i="1"/>
  <c r="E26" i="1"/>
  <c r="K25" i="1"/>
  <c r="E25" i="1"/>
  <c r="J23" i="1"/>
  <c r="E23" i="1"/>
  <c r="K22" i="1"/>
  <c r="J22" i="1"/>
  <c r="E22" i="1"/>
  <c r="K21" i="1"/>
  <c r="E21" i="1"/>
  <c r="G19" i="1"/>
  <c r="F106" i="2" s="1"/>
  <c r="I106" i="2" s="1"/>
  <c r="D19" i="1"/>
  <c r="F19" i="1" l="1"/>
  <c r="M91" i="2"/>
  <c r="M93" i="2"/>
  <c r="E19" i="1"/>
  <c r="J19" i="1"/>
  <c r="K19" i="1"/>
  <c r="M92" i="2"/>
  <c r="E17" i="3"/>
  <c r="E16" i="3" l="1"/>
  <c r="E13" i="3" s="1"/>
  <c r="E6" i="3" s="1"/>
  <c r="H17" i="3"/>
  <c r="E14" i="3" l="1"/>
  <c r="H14" i="3" s="1"/>
  <c r="H16" i="3"/>
  <c r="H13" i="3"/>
  <c r="H6" i="3" s="1"/>
</calcChain>
</file>

<file path=xl/sharedStrings.xml><?xml version="1.0" encoding="utf-8"?>
<sst xmlns="http://schemas.openxmlformats.org/spreadsheetml/2006/main" count="573" uniqueCount="253">
  <si>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</si>
  <si>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</si>
  <si>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</si>
  <si>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</si>
  <si>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</si>
  <si>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</si>
  <si>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</si>
  <si>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</si>
  <si>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>Главный распорядитель, распорядитель, получатель бюджетных средств, главный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</si>
  <si>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</si>
  <si>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</si>
  <si>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</si>
  <si>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</si>
  <si>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</si>
  <si>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</si>
  <si>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</si>
  <si>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</si>
  <si>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>Наименование бюджета</t>
  </si>
  <si>
    <t>Бюджет МО "Кузьмоловское городское поселение"</t>
  </si>
  <si>
    <t>Периодичность: месячная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</si>
  <si>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</si>
  <si>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</si>
  <si>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</si>
  <si>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</si>
  <si>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</si>
  <si>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</si>
  <si>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</si>
  <si>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</si>
  <si>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</si>
  <si>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</si>
  <si>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Ежемесячный доход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</si>
  <si>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</si>
  <si>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</si>
  <si>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</si>
  <si>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</si>
  <si>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</si>
  <si>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</si>
  <si>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</si>
  <si>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5</t>
  </si>
  <si>
    <t>Доходы бюджета - всего</t>
  </si>
  <si>
    <t>010</t>
  </si>
  <si>
    <t>х</t>
  </si>
  <si>
    <t>-</t>
  </si>
  <si>
    <t>в том числе: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</si>
  <si>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</si>
  <si>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011</t>
  </si>
  <si>
    <t>001 111 0503510 0000 120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</si>
  <si>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</si>
  <si>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012</t>
  </si>
  <si>
    <t>001 111 0502510 0000 120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</si>
  <si>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</si>
  <si>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013</t>
  </si>
  <si>
    <t>001 114 0601310 0000 430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</si>
  <si>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</si>
  <si>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014</t>
  </si>
  <si>
    <t>001 111 0501310 0000 120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</si>
  <si>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</si>
  <si>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015</t>
  </si>
  <si>
    <t>001 114 0205310 0000 410</t>
  </si>
  <si>
    <t>Невыясненные поступления, зачисляемые в бюджеты поселений</t>
  </si>
  <si>
    <t>016</t>
  </si>
  <si>
    <t>001 117 0105010 0000 180</t>
  </si>
  <si>
    <t>001 117 0505010 0000 180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</si>
  <si>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</si>
  <si>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017</t>
  </si>
  <si>
    <t>001 202 0301510 0000 151</t>
  </si>
  <si>
    <t>Прочие субсидии бюджетам поселений</t>
  </si>
  <si>
    <t>018</t>
  </si>
  <si>
    <t>001 202 0401210 0000 151</t>
  </si>
  <si>
    <t>Прочие доходы от компенсации затрат бюджетов поселений</t>
  </si>
  <si>
    <t>019</t>
  </si>
  <si>
    <t>001 113 0299510 0000 130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</si>
  <si>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</si>
  <si>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Поступления от денежных пожертвований, предоставляемых физическими лицами получателям средств бюджетов поселений</t>
  </si>
  <si>
    <t>001 207 0502010 0000 180</t>
  </si>
  <si>
    <t>Прочие безвозмездные поступления в бюджеты поселений</t>
  </si>
  <si>
    <t>022</t>
  </si>
  <si>
    <t>001 207 0503010 0000 180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</si>
  <si>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</si>
  <si>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023</t>
  </si>
  <si>
    <t>001 113 0199510 0000 130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</si>
  <si>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</si>
  <si>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</si>
  <si>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</si>
  <si>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</si>
  <si>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</si>
  <si>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Расходы бюджета - всего</t>
  </si>
  <si>
    <t>Заработная плата</t>
  </si>
  <si>
    <t>Прочие выплаты</t>
  </si>
  <si>
    <t>Начисления на выплаты по оплате труда</t>
  </si>
  <si>
    <t>Транспортные услуги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</si>
  <si>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</si>
  <si>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</si>
  <si>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</si>
  <si>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</si>
  <si>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Услуги связи</t>
  </si>
  <si>
    <t>Коммунальные услуги</t>
  </si>
  <si>
    <t>Работы, услуги по содержанию имущества</t>
  </si>
  <si>
    <t>Перечисления другим бюджетам бюджетной системы Российской Федерации</t>
  </si>
  <si>
    <t>Безвозмездные перечисления государственным и муниципальным организациям</t>
  </si>
  <si>
    <t>Арендная плата за пользование имуществом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</si>
  <si>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</si>
  <si>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</si>
  <si>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</si>
  <si>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</si>
  <si>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</si>
  <si>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4</t>
  </si>
  <si>
    <t>6</t>
  </si>
  <si>
    <t>7</t>
  </si>
  <si>
    <t>8</t>
  </si>
  <si>
    <t>9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</si>
  <si>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</si>
  <si>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</si>
  <si>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</si>
  <si>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</si>
  <si>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</si>
  <si>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</si>
  <si>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</si>
  <si>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</si>
  <si>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</si>
  <si>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</si>
  <si>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</si>
  <si>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</si>
  <si>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</si>
  <si>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</si>
  <si>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</si>
  <si>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</si>
  <si>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</si>
  <si>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</si>
  <si>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</si>
  <si>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</si>
  <si>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</si>
  <si>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</si>
  <si>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</si>
  <si>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</si>
  <si>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М.А. Ицкович</t>
  </si>
  <si>
    <t>Руководитель финансово-</t>
  </si>
  <si>
    <t>Е.И.Пинкевич</t>
  </si>
  <si>
    <t>экономической службы</t>
  </si>
  <si>
    <t xml:space="preserve"> </t>
  </si>
  <si>
    <t>Главный бухгалтер</t>
  </si>
  <si>
    <t>Прчие неналоговые поступления, зачисляемые в бюджеты поселений</t>
  </si>
  <si>
    <t>001 202 0302410 0000 151</t>
  </si>
  <si>
    <t>002 0103 8110014121 211</t>
  </si>
  <si>
    <t>002 0103 8110014121 213</t>
  </si>
  <si>
    <t>002 0103 8110015122 212</t>
  </si>
  <si>
    <t>002 0103 8110015242 221</t>
  </si>
  <si>
    <t>002 0103 8120014121 211</t>
  </si>
  <si>
    <t>002 0103 8120014121 213</t>
  </si>
  <si>
    <t>001 0104 8230014121 211 070</t>
  </si>
  <si>
    <t>001 0104 8230014121 213 070</t>
  </si>
  <si>
    <t>001 0104 8240014121 211</t>
  </si>
  <si>
    <t>001 0104 8240014121 211 070</t>
  </si>
  <si>
    <t>001 0104 8240014121 213</t>
  </si>
  <si>
    <t>001 0104 8240014121 213 070</t>
  </si>
  <si>
    <t>001 0104 8240015242 221</t>
  </si>
  <si>
    <t>001 0104 8240015242 226</t>
  </si>
  <si>
    <t>001 0104 8240015242 226 029</t>
  </si>
  <si>
    <t>001 0104 8247600540 251 001</t>
  </si>
  <si>
    <t>001 0104 8247600540 251 003</t>
  </si>
  <si>
    <t>001 0107 8350001244 290</t>
  </si>
  <si>
    <t>001 0111 8460002870 290</t>
  </si>
  <si>
    <t>001 0113 8460004244 223</t>
  </si>
  <si>
    <t>001 0113 8460004244 225</t>
  </si>
  <si>
    <t>001 0113 8460004244 226</t>
  </si>
  <si>
    <t>001 0113 8460004244 340</t>
  </si>
  <si>
    <t>001 0113 8460005242 226</t>
  </si>
  <si>
    <t>001 0113 8460005242 340</t>
  </si>
  <si>
    <t>001 0113 8460006122 226</t>
  </si>
  <si>
    <t>001 0113 8500004244 226</t>
  </si>
  <si>
    <t>001 0113 8500005242 226</t>
  </si>
  <si>
    <t>001 0113 8600004244 222</t>
  </si>
  <si>
    <t>001 0113 8600004244 226</t>
  </si>
  <si>
    <t>001 0113 8600004244 290</t>
  </si>
  <si>
    <t>001 0113 8600004244 340</t>
  </si>
  <si>
    <t>001 0113 8600005242 310</t>
  </si>
  <si>
    <t>001 0309 8800008122 226</t>
  </si>
  <si>
    <t>001 0309 8800008244 225</t>
  </si>
  <si>
    <t>001 0309 8800008244 226</t>
  </si>
  <si>
    <t>001 0309 8800008244 310</t>
  </si>
  <si>
    <t>001 0309 8800008244 340</t>
  </si>
  <si>
    <t>001 0409 8700009244 225</t>
  </si>
  <si>
    <t>001 0409 8700010244 226</t>
  </si>
  <si>
    <t>001 0409 8700011244 310</t>
  </si>
  <si>
    <t>001 0412 8501012244 226</t>
  </si>
  <si>
    <t>001 0412 8501013244 226</t>
  </si>
  <si>
    <t>001 0501 8700601810 241</t>
  </si>
  <si>
    <t>001 0502 8501022244 223</t>
  </si>
  <si>
    <t>001 0502 8600602810 241</t>
  </si>
  <si>
    <t>001 0502 8701020244 225</t>
  </si>
  <si>
    <t>001 0502 8701021244 226</t>
  </si>
  <si>
    <t>001 0502 8701023244 225</t>
  </si>
  <si>
    <t>001 0503 8501024244 223</t>
  </si>
  <si>
    <t>001 0503 8701025244 223</t>
  </si>
  <si>
    <t>001 0503 8701026244 340</t>
  </si>
  <si>
    <t>001 0503 8701027244 225</t>
  </si>
  <si>
    <t>001 0503 8701027244 226</t>
  </si>
  <si>
    <t>001 0503 8701028244 310</t>
  </si>
  <si>
    <t>001 0707 8601707122 226</t>
  </si>
  <si>
    <t>001 0707 8601708242 340</t>
  </si>
  <si>
    <t>001 0707 8601709244 222</t>
  </si>
  <si>
    <t>001 0707 8601710244 226</t>
  </si>
  <si>
    <t>001 0707 8601711244 290</t>
  </si>
  <si>
    <t>001 0707 8601712244 340</t>
  </si>
  <si>
    <t>001 0801 8600016111 211</t>
  </si>
  <si>
    <t>001 0801 8600016111 213</t>
  </si>
  <si>
    <t>001 0801 8600016112 226</t>
  </si>
  <si>
    <t>001 0801 8600016242 221</t>
  </si>
  <si>
    <t>001 0801 8600016242 225</t>
  </si>
  <si>
    <t>001 0801 8600016242 226</t>
  </si>
  <si>
    <t>001 0801 8600016242 310</t>
  </si>
  <si>
    <t>001 0801 8600016244 221</t>
  </si>
  <si>
    <t>001 0801 8600016244 222</t>
  </si>
  <si>
    <t>001 0801 8600016244 223</t>
  </si>
  <si>
    <t>001 0801 8600016244 224</t>
  </si>
  <si>
    <t>001 0801 8600016244 225</t>
  </si>
  <si>
    <t>001 0801 8600016244 226</t>
  </si>
  <si>
    <t>001 0801 8600016244 290</t>
  </si>
  <si>
    <t>001 0801 8600016244 310</t>
  </si>
  <si>
    <t>001 0801 8600016244 340</t>
  </si>
  <si>
    <t>001 0801 8607600540 251 002</t>
  </si>
  <si>
    <t>001 1001 8601034321 263</t>
  </si>
  <si>
    <t>001 1003 8601035321 262</t>
  </si>
  <si>
    <t>001 1105 8601136122 226</t>
  </si>
  <si>
    <t>001 1105 8601137244 222</t>
  </si>
  <si>
    <t>001 1105 8601138244 224</t>
  </si>
  <si>
    <t>001 1105 8601138244 226</t>
  </si>
  <si>
    <t>001 1105 8601139244 290</t>
  </si>
  <si>
    <t>001 1105 8601140244 340</t>
  </si>
  <si>
    <t>001 21905000100000 151</t>
  </si>
  <si>
    <t xml:space="preserve">по ОКТМО   </t>
  </si>
  <si>
    <t>001 0113 8460004244 310</t>
  </si>
  <si>
    <t>Увеличение стоимостиосновных средств</t>
  </si>
  <si>
    <t>001 0409 8700010244 225</t>
  </si>
  <si>
    <t>001 0409 8700011244 225</t>
  </si>
  <si>
    <t>001 0502 8701020244 222</t>
  </si>
  <si>
    <t>001 0502 8701020244 310</t>
  </si>
  <si>
    <t>001 0203 9015118121 211</t>
  </si>
  <si>
    <t>001 0203 9015118121 213</t>
  </si>
  <si>
    <t>001 0503 8701025244 225</t>
  </si>
  <si>
    <t>002 0103 8110015 122 226</t>
  </si>
  <si>
    <t>001 0502 8701023414 310</t>
  </si>
  <si>
    <t>002 0103 8117600540 251 011</t>
  </si>
  <si>
    <t>на 01 мая 2014 г.</t>
  </si>
  <si>
    <t>001 202 0207710 0000 087</t>
  </si>
  <si>
    <t>Субсидиина газификацию в рамках подпрограммы "Устойчивое развитие сельских территорий"</t>
  </si>
  <si>
    <t>001 0502 8707066 414 310 087</t>
  </si>
  <si>
    <t>05 мая 2014 г.</t>
  </si>
  <si>
    <t>020</t>
  </si>
  <si>
    <t>024</t>
  </si>
  <si>
    <t>025</t>
  </si>
  <si>
    <t>026</t>
  </si>
  <si>
    <t>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</si>
</sst>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8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/>
    <xf numFmtId="4" fontId="1" fillId="0" borderId="13" xfId="0" applyNumberFormat="1" applyFont="1" applyBorder="1" applyAlignment="1"/>
    <xf numFmtId="4" fontId="1" fillId="0" borderId="13" xfId="0" applyNumberFormat="1" applyFont="1" applyFill="1" applyBorder="1" applyAlignment="1"/>
    <xf numFmtId="4" fontId="1" fillId="0" borderId="1" xfId="0" applyNumberFormat="1" applyFont="1" applyBorder="1" applyAlignment="1"/>
    <xf numFmtId="4" fontId="1" fillId="0" borderId="1" xfId="0" applyNumberFormat="1" applyFont="1" applyBorder="1" applyAlignment="1">
      <alignment horizontal="right"/>
    </xf>
    <xf numFmtId="4" fontId="1" fillId="0" borderId="14" xfId="0" applyNumberFormat="1" applyFont="1" applyBorder="1" applyAlignment="1"/>
    <xf numFmtId="0" fontId="1" fillId="0" borderId="15" xfId="0" applyFont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right" vertical="top"/>
    </xf>
    <xf numFmtId="4" fontId="1" fillId="0" borderId="17" xfId="0" applyNumberFormat="1" applyFont="1" applyFill="1" applyBorder="1" applyAlignment="1">
      <alignment horizontal="right" vertical="top"/>
    </xf>
    <xf numFmtId="4" fontId="1" fillId="0" borderId="17" xfId="0" applyNumberFormat="1" applyFont="1" applyBorder="1" applyAlignment="1">
      <alignment horizontal="right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5" xfId="0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horizontal="right" vertical="top"/>
    </xf>
    <xf numFmtId="0" fontId="1" fillId="0" borderId="8" xfId="0" applyFont="1" applyFill="1" applyBorder="1" applyAlignment="1">
      <alignment wrapText="1"/>
    </xf>
    <xf numFmtId="4" fontId="1" fillId="0" borderId="8" xfId="0" applyNumberFormat="1" applyFont="1" applyFill="1" applyBorder="1" applyAlignment="1"/>
    <xf numFmtId="0" fontId="1" fillId="0" borderId="0" xfId="0" applyFont="1" applyFill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0" xfId="0" applyFont="1" applyBorder="1" applyAlignment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0" fontId="6" fillId="0" borderId="8" xfId="0" applyFont="1" applyBorder="1" applyAlignment="1"/>
    <xf numFmtId="0" fontId="6" fillId="0" borderId="8" xfId="0" applyFont="1" applyBorder="1" applyAlignment="1">
      <alignment wrapText="1"/>
    </xf>
    <xf numFmtId="4" fontId="6" fillId="0" borderId="8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right"/>
    </xf>
    <xf numFmtId="0" fontId="5" fillId="0" borderId="0" xfId="0" applyFont="1" applyAlignment="1"/>
    <xf numFmtId="0" fontId="5" fillId="0" borderId="0" xfId="0" applyFont="1" applyFill="1" applyAlignment="1"/>
    <xf numFmtId="2" fontId="5" fillId="0" borderId="0" xfId="0" applyNumberFormat="1" applyFont="1" applyFill="1" applyAlignment="1"/>
    <xf numFmtId="0" fontId="5" fillId="0" borderId="8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vertical="center"/>
    </xf>
    <xf numFmtId="4" fontId="1" fillId="0" borderId="18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4" fontId="1" fillId="2" borderId="17" xfId="0" applyNumberFormat="1" applyFont="1" applyFill="1" applyBorder="1" applyAlignment="1">
      <alignment horizontal="right" vertical="top"/>
    </xf>
    <xf numFmtId="4" fontId="1" fillId="2" borderId="8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/>
    <xf numFmtId="4" fontId="5" fillId="0" borderId="8" xfId="0" applyNumberFormat="1" applyFont="1" applyFill="1" applyBorder="1" applyAlignment="1"/>
    <xf numFmtId="49" fontId="5" fillId="0" borderId="8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2" fontId="5" fillId="0" borderId="8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4" fontId="6" fillId="0" borderId="8" xfId="0" applyNumberFormat="1" applyFont="1" applyBorder="1" applyAlignment="1"/>
    <xf numFmtId="4" fontId="6" fillId="3" borderId="8" xfId="0" applyNumberFormat="1" applyFont="1" applyFill="1" applyBorder="1" applyAlignment="1">
      <alignment horizontal="right"/>
    </xf>
    <xf numFmtId="4" fontId="5" fillId="0" borderId="0" xfId="0" applyNumberFormat="1" applyFont="1" applyFill="1" applyAlignment="1"/>
    <xf numFmtId="4" fontId="1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105</xdr:row>
      <xdr:rowOff>295275</xdr:rowOff>
    </xdr:from>
    <xdr:to>
      <xdr:col>10</xdr:col>
      <xdr:colOff>180975</xdr:colOff>
      <xdr:row>105</xdr:row>
      <xdr:rowOff>295275</xdr:rowOff>
    </xdr:to>
    <xdr:sp macro="" textlink="">
      <xdr:nvSpPr>
        <xdr:cNvPr id="66" name="Текст 1"/>
        <xdr:cNvSpPr txBox="1">
          <a:spLocks noChangeArrowheads="1"/>
        </xdr:cNvSpPr>
      </xdr:nvSpPr>
      <xdr:spPr bwMode="auto">
        <a:xfrm>
          <a:off x="7219950" y="3279457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105</xdr:row>
      <xdr:rowOff>295275</xdr:rowOff>
    </xdr:from>
    <xdr:to>
      <xdr:col>3</xdr:col>
      <xdr:colOff>657225</xdr:colOff>
      <xdr:row>105</xdr:row>
      <xdr:rowOff>295275</xdr:rowOff>
    </xdr:to>
    <xdr:sp macro="" textlink="">
      <xdr:nvSpPr>
        <xdr:cNvPr id="67" name="Текст 2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105</xdr:row>
      <xdr:rowOff>295275</xdr:rowOff>
    </xdr:from>
    <xdr:to>
      <xdr:col>1</xdr:col>
      <xdr:colOff>266700</xdr:colOff>
      <xdr:row>105</xdr:row>
      <xdr:rowOff>295275</xdr:rowOff>
    </xdr:to>
    <xdr:sp macro="" textlink="">
      <xdr:nvSpPr>
        <xdr:cNvPr id="68" name="Текст 3"/>
        <xdr:cNvSpPr txBox="1">
          <a:spLocks noChangeArrowheads="1"/>
        </xdr:cNvSpPr>
      </xdr:nvSpPr>
      <xdr:spPr bwMode="auto">
        <a:xfrm>
          <a:off x="116205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105</xdr:row>
      <xdr:rowOff>295275</xdr:rowOff>
    </xdr:from>
    <xdr:to>
      <xdr:col>1</xdr:col>
      <xdr:colOff>285750</xdr:colOff>
      <xdr:row>105</xdr:row>
      <xdr:rowOff>295275</xdr:rowOff>
    </xdr:to>
    <xdr:sp macro="" textlink="">
      <xdr:nvSpPr>
        <xdr:cNvPr id="69" name="Текст 4"/>
        <xdr:cNvSpPr txBox="1">
          <a:spLocks noChangeArrowheads="1"/>
        </xdr:cNvSpPr>
      </xdr:nvSpPr>
      <xdr:spPr bwMode="auto">
        <a:xfrm>
          <a:off x="118110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105</xdr:row>
      <xdr:rowOff>295275</xdr:rowOff>
    </xdr:from>
    <xdr:to>
      <xdr:col>3</xdr:col>
      <xdr:colOff>657225</xdr:colOff>
      <xdr:row>105</xdr:row>
      <xdr:rowOff>295275</xdr:rowOff>
    </xdr:to>
    <xdr:sp macro="" textlink="">
      <xdr:nvSpPr>
        <xdr:cNvPr id="70" name="Текст 5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105</xdr:row>
      <xdr:rowOff>295275</xdr:rowOff>
    </xdr:from>
    <xdr:to>
      <xdr:col>8</xdr:col>
      <xdr:colOff>3175</xdr:colOff>
      <xdr:row>105</xdr:row>
      <xdr:rowOff>295275</xdr:rowOff>
    </xdr:to>
    <xdr:sp macro="" textlink="">
      <xdr:nvSpPr>
        <xdr:cNvPr id="71" name="Текст 6"/>
        <xdr:cNvSpPr txBox="1">
          <a:spLocks noChangeArrowheads="1"/>
        </xdr:cNvSpPr>
      </xdr:nvSpPr>
      <xdr:spPr bwMode="auto">
        <a:xfrm>
          <a:off x="6800850" y="32794575"/>
          <a:ext cx="422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105</xdr:row>
      <xdr:rowOff>295275</xdr:rowOff>
    </xdr:from>
    <xdr:to>
      <xdr:col>3</xdr:col>
      <xdr:colOff>657225</xdr:colOff>
      <xdr:row>105</xdr:row>
      <xdr:rowOff>295275</xdr:rowOff>
    </xdr:to>
    <xdr:sp macro="" textlink="">
      <xdr:nvSpPr>
        <xdr:cNvPr id="72" name="Текст 7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3</xdr:col>
      <xdr:colOff>657225</xdr:colOff>
      <xdr:row>27</xdr:row>
      <xdr:rowOff>0</xdr:rowOff>
    </xdr:to>
    <xdr:sp macro="" textlink="">
      <xdr:nvSpPr>
        <xdr:cNvPr id="2" name="Текст 2"/>
        <xdr:cNvSpPr txBox="1">
          <a:spLocks noChangeArrowheads="1"/>
        </xdr:cNvSpPr>
      </xdr:nvSpPr>
      <xdr:spPr bwMode="auto">
        <a:xfrm>
          <a:off x="5038725" y="8915400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1171575</xdr:colOff>
      <xdr:row>26</xdr:row>
      <xdr:rowOff>0</xdr:rowOff>
    </xdr:from>
    <xdr:to>
      <xdr:col>1</xdr:col>
      <xdr:colOff>266702</xdr:colOff>
      <xdr:row>27</xdr:row>
      <xdr:rowOff>0</xdr:rowOff>
    </xdr:to>
    <xdr:sp macro="" textlink="">
      <xdr:nvSpPr>
        <xdr:cNvPr id="3" name="Текст 3"/>
        <xdr:cNvSpPr txBox="1">
          <a:spLocks noChangeArrowheads="1"/>
        </xdr:cNvSpPr>
      </xdr:nvSpPr>
      <xdr:spPr bwMode="auto">
        <a:xfrm>
          <a:off x="1171575" y="8915400"/>
          <a:ext cx="3219452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23</xdr:row>
      <xdr:rowOff>0</xdr:rowOff>
    </xdr:from>
    <xdr:to>
      <xdr:col>1</xdr:col>
      <xdr:colOff>285750</xdr:colOff>
      <xdr:row>24</xdr:row>
      <xdr:rowOff>0</xdr:rowOff>
    </xdr:to>
    <xdr:sp macro="" textlink="">
      <xdr:nvSpPr>
        <xdr:cNvPr id="4" name="Текст 4"/>
        <xdr:cNvSpPr txBox="1">
          <a:spLocks noChangeArrowheads="1"/>
        </xdr:cNvSpPr>
      </xdr:nvSpPr>
      <xdr:spPr bwMode="auto">
        <a:xfrm>
          <a:off x="1181100" y="8372475"/>
          <a:ext cx="3228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5" name="Текст 5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714375</xdr:colOff>
      <xdr:row>24</xdr:row>
      <xdr:rowOff>114300</xdr:rowOff>
    </xdr:to>
    <xdr:sp macro="" textlink="">
      <xdr:nvSpPr>
        <xdr:cNvPr id="6" name="Текст 6"/>
        <xdr:cNvSpPr txBox="1">
          <a:spLocks noChangeArrowheads="1"/>
        </xdr:cNvSpPr>
      </xdr:nvSpPr>
      <xdr:spPr bwMode="auto">
        <a:xfrm>
          <a:off x="9153525" y="8553450"/>
          <a:ext cx="1866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7" name="Текст 7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topLeftCell="A25" workbookViewId="0">
      <selection activeCell="S37" sqref="S37"/>
    </sheetView>
  </sheetViews>
  <sheetFormatPr defaultColWidth="8.85546875" defaultRowHeight="12.75" x14ac:dyDescent="0.2"/>
  <cols>
    <col min="1" max="1" width="48.5703125" style="1" customWidth="1"/>
    <col min="2" max="2" width="5" style="1" customWidth="1"/>
    <col min="3" max="3" width="23.7109375" style="1" customWidth="1"/>
    <col min="4" max="4" width="10.28515625" style="1" hidden="1" customWidth="1"/>
    <col min="5" max="5" width="12.140625" style="1" hidden="1" customWidth="1"/>
    <col min="6" max="6" width="12.140625" style="1" customWidth="1"/>
    <col min="7" max="7" width="13.42578125" style="1" customWidth="1"/>
    <col min="8" max="8" width="10.140625" style="1" customWidth="1"/>
    <col min="9" max="9" width="10" style="1" customWidth="1"/>
    <col min="10" max="10" width="13.5703125" style="1" customWidth="1"/>
    <col min="11" max="11" width="12.5703125" style="1" customWidth="1"/>
    <col min="12" max="12" width="12" style="1" customWidth="1"/>
    <col min="13" max="255" width="8.85546875" style="1"/>
    <col min="256" max="256" width="48.5703125" style="1" customWidth="1"/>
    <col min="257" max="257" width="5" style="1" customWidth="1"/>
    <col min="258" max="258" width="22.140625" style="1" customWidth="1"/>
    <col min="259" max="260" width="0" style="1" hidden="1" customWidth="1"/>
    <col min="261" max="262" width="12.140625" style="1" customWidth="1"/>
    <col min="263" max="263" width="10.140625" style="1" customWidth="1"/>
    <col min="264" max="264" width="10" style="1" customWidth="1"/>
    <col min="265" max="265" width="12.28515625" style="1" customWidth="1"/>
    <col min="266" max="266" width="12.5703125" style="1" customWidth="1"/>
    <col min="267" max="268" width="12" style="1" customWidth="1"/>
    <col min="269" max="511" width="8.85546875" style="1"/>
    <col min="512" max="512" width="48.5703125" style="1" customWidth="1"/>
    <col min="513" max="513" width="5" style="1" customWidth="1"/>
    <col min="514" max="514" width="22.140625" style="1" customWidth="1"/>
    <col min="515" max="516" width="0" style="1" hidden="1" customWidth="1"/>
    <col min="517" max="518" width="12.140625" style="1" customWidth="1"/>
    <col min="519" max="519" width="10.140625" style="1" customWidth="1"/>
    <col min="520" max="520" width="10" style="1" customWidth="1"/>
    <col min="521" max="521" width="12.28515625" style="1" customWidth="1"/>
    <col min="522" max="522" width="12.5703125" style="1" customWidth="1"/>
    <col min="523" max="524" width="12" style="1" customWidth="1"/>
    <col min="525" max="767" width="8.85546875" style="1"/>
    <col min="768" max="768" width="48.5703125" style="1" customWidth="1"/>
    <col min="769" max="769" width="5" style="1" customWidth="1"/>
    <col min="770" max="770" width="22.140625" style="1" customWidth="1"/>
    <col min="771" max="772" width="0" style="1" hidden="1" customWidth="1"/>
    <col min="773" max="774" width="12.140625" style="1" customWidth="1"/>
    <col min="775" max="775" width="10.140625" style="1" customWidth="1"/>
    <col min="776" max="776" width="10" style="1" customWidth="1"/>
    <col min="777" max="777" width="12.28515625" style="1" customWidth="1"/>
    <col min="778" max="778" width="12.5703125" style="1" customWidth="1"/>
    <col min="779" max="780" width="12" style="1" customWidth="1"/>
    <col min="781" max="1023" width="8.85546875" style="1"/>
    <col min="1024" max="1024" width="48.5703125" style="1" customWidth="1"/>
    <col min="1025" max="1025" width="5" style="1" customWidth="1"/>
    <col min="1026" max="1026" width="22.140625" style="1" customWidth="1"/>
    <col min="1027" max="1028" width="0" style="1" hidden="1" customWidth="1"/>
    <col min="1029" max="1030" width="12.140625" style="1" customWidth="1"/>
    <col min="1031" max="1031" width="10.140625" style="1" customWidth="1"/>
    <col min="1032" max="1032" width="10" style="1" customWidth="1"/>
    <col min="1033" max="1033" width="12.28515625" style="1" customWidth="1"/>
    <col min="1034" max="1034" width="12.5703125" style="1" customWidth="1"/>
    <col min="1035" max="1036" width="12" style="1" customWidth="1"/>
    <col min="1037" max="1279" width="8.85546875" style="1"/>
    <col min="1280" max="1280" width="48.5703125" style="1" customWidth="1"/>
    <col min="1281" max="1281" width="5" style="1" customWidth="1"/>
    <col min="1282" max="1282" width="22.140625" style="1" customWidth="1"/>
    <col min="1283" max="1284" width="0" style="1" hidden="1" customWidth="1"/>
    <col min="1285" max="1286" width="12.140625" style="1" customWidth="1"/>
    <col min="1287" max="1287" width="10.140625" style="1" customWidth="1"/>
    <col min="1288" max="1288" width="10" style="1" customWidth="1"/>
    <col min="1289" max="1289" width="12.28515625" style="1" customWidth="1"/>
    <col min="1290" max="1290" width="12.5703125" style="1" customWidth="1"/>
    <col min="1291" max="1292" width="12" style="1" customWidth="1"/>
    <col min="1293" max="1535" width="8.85546875" style="1"/>
    <col min="1536" max="1536" width="48.5703125" style="1" customWidth="1"/>
    <col min="1537" max="1537" width="5" style="1" customWidth="1"/>
    <col min="1538" max="1538" width="22.140625" style="1" customWidth="1"/>
    <col min="1539" max="1540" width="0" style="1" hidden="1" customWidth="1"/>
    <col min="1541" max="1542" width="12.140625" style="1" customWidth="1"/>
    <col min="1543" max="1543" width="10.140625" style="1" customWidth="1"/>
    <col min="1544" max="1544" width="10" style="1" customWidth="1"/>
    <col min="1545" max="1545" width="12.28515625" style="1" customWidth="1"/>
    <col min="1546" max="1546" width="12.5703125" style="1" customWidth="1"/>
    <col min="1547" max="1548" width="12" style="1" customWidth="1"/>
    <col min="1549" max="1791" width="8.85546875" style="1"/>
    <col min="1792" max="1792" width="48.5703125" style="1" customWidth="1"/>
    <col min="1793" max="1793" width="5" style="1" customWidth="1"/>
    <col min="1794" max="1794" width="22.140625" style="1" customWidth="1"/>
    <col min="1795" max="1796" width="0" style="1" hidden="1" customWidth="1"/>
    <col min="1797" max="1798" width="12.140625" style="1" customWidth="1"/>
    <col min="1799" max="1799" width="10.140625" style="1" customWidth="1"/>
    <col min="1800" max="1800" width="10" style="1" customWidth="1"/>
    <col min="1801" max="1801" width="12.28515625" style="1" customWidth="1"/>
    <col min="1802" max="1802" width="12.5703125" style="1" customWidth="1"/>
    <col min="1803" max="1804" width="12" style="1" customWidth="1"/>
    <col min="1805" max="2047" width="8.85546875" style="1"/>
    <col min="2048" max="2048" width="48.5703125" style="1" customWidth="1"/>
    <col min="2049" max="2049" width="5" style="1" customWidth="1"/>
    <col min="2050" max="2050" width="22.140625" style="1" customWidth="1"/>
    <col min="2051" max="2052" width="0" style="1" hidden="1" customWidth="1"/>
    <col min="2053" max="2054" width="12.140625" style="1" customWidth="1"/>
    <col min="2055" max="2055" width="10.140625" style="1" customWidth="1"/>
    <col min="2056" max="2056" width="10" style="1" customWidth="1"/>
    <col min="2057" max="2057" width="12.28515625" style="1" customWidth="1"/>
    <col min="2058" max="2058" width="12.5703125" style="1" customWidth="1"/>
    <col min="2059" max="2060" width="12" style="1" customWidth="1"/>
    <col min="2061" max="2303" width="8.85546875" style="1"/>
    <col min="2304" max="2304" width="48.5703125" style="1" customWidth="1"/>
    <col min="2305" max="2305" width="5" style="1" customWidth="1"/>
    <col min="2306" max="2306" width="22.140625" style="1" customWidth="1"/>
    <col min="2307" max="2308" width="0" style="1" hidden="1" customWidth="1"/>
    <col min="2309" max="2310" width="12.140625" style="1" customWidth="1"/>
    <col min="2311" max="2311" width="10.140625" style="1" customWidth="1"/>
    <col min="2312" max="2312" width="10" style="1" customWidth="1"/>
    <col min="2313" max="2313" width="12.28515625" style="1" customWidth="1"/>
    <col min="2314" max="2314" width="12.5703125" style="1" customWidth="1"/>
    <col min="2315" max="2316" width="12" style="1" customWidth="1"/>
    <col min="2317" max="2559" width="8.85546875" style="1"/>
    <col min="2560" max="2560" width="48.5703125" style="1" customWidth="1"/>
    <col min="2561" max="2561" width="5" style="1" customWidth="1"/>
    <col min="2562" max="2562" width="22.140625" style="1" customWidth="1"/>
    <col min="2563" max="2564" width="0" style="1" hidden="1" customWidth="1"/>
    <col min="2565" max="2566" width="12.140625" style="1" customWidth="1"/>
    <col min="2567" max="2567" width="10.140625" style="1" customWidth="1"/>
    <col min="2568" max="2568" width="10" style="1" customWidth="1"/>
    <col min="2569" max="2569" width="12.28515625" style="1" customWidth="1"/>
    <col min="2570" max="2570" width="12.5703125" style="1" customWidth="1"/>
    <col min="2571" max="2572" width="12" style="1" customWidth="1"/>
    <col min="2573" max="2815" width="8.85546875" style="1"/>
    <col min="2816" max="2816" width="48.5703125" style="1" customWidth="1"/>
    <col min="2817" max="2817" width="5" style="1" customWidth="1"/>
    <col min="2818" max="2818" width="22.140625" style="1" customWidth="1"/>
    <col min="2819" max="2820" width="0" style="1" hidden="1" customWidth="1"/>
    <col min="2821" max="2822" width="12.140625" style="1" customWidth="1"/>
    <col min="2823" max="2823" width="10.140625" style="1" customWidth="1"/>
    <col min="2824" max="2824" width="10" style="1" customWidth="1"/>
    <col min="2825" max="2825" width="12.28515625" style="1" customWidth="1"/>
    <col min="2826" max="2826" width="12.5703125" style="1" customWidth="1"/>
    <col min="2827" max="2828" width="12" style="1" customWidth="1"/>
    <col min="2829" max="3071" width="8.85546875" style="1"/>
    <col min="3072" max="3072" width="48.5703125" style="1" customWidth="1"/>
    <col min="3073" max="3073" width="5" style="1" customWidth="1"/>
    <col min="3074" max="3074" width="22.140625" style="1" customWidth="1"/>
    <col min="3075" max="3076" width="0" style="1" hidden="1" customWidth="1"/>
    <col min="3077" max="3078" width="12.140625" style="1" customWidth="1"/>
    <col min="3079" max="3079" width="10.140625" style="1" customWidth="1"/>
    <col min="3080" max="3080" width="10" style="1" customWidth="1"/>
    <col min="3081" max="3081" width="12.28515625" style="1" customWidth="1"/>
    <col min="3082" max="3082" width="12.5703125" style="1" customWidth="1"/>
    <col min="3083" max="3084" width="12" style="1" customWidth="1"/>
    <col min="3085" max="3327" width="8.85546875" style="1"/>
    <col min="3328" max="3328" width="48.5703125" style="1" customWidth="1"/>
    <col min="3329" max="3329" width="5" style="1" customWidth="1"/>
    <col min="3330" max="3330" width="22.140625" style="1" customWidth="1"/>
    <col min="3331" max="3332" width="0" style="1" hidden="1" customWidth="1"/>
    <col min="3333" max="3334" width="12.140625" style="1" customWidth="1"/>
    <col min="3335" max="3335" width="10.140625" style="1" customWidth="1"/>
    <col min="3336" max="3336" width="10" style="1" customWidth="1"/>
    <col min="3337" max="3337" width="12.28515625" style="1" customWidth="1"/>
    <col min="3338" max="3338" width="12.5703125" style="1" customWidth="1"/>
    <col min="3339" max="3340" width="12" style="1" customWidth="1"/>
    <col min="3341" max="3583" width="8.85546875" style="1"/>
    <col min="3584" max="3584" width="48.5703125" style="1" customWidth="1"/>
    <col min="3585" max="3585" width="5" style="1" customWidth="1"/>
    <col min="3586" max="3586" width="22.140625" style="1" customWidth="1"/>
    <col min="3587" max="3588" width="0" style="1" hidden="1" customWidth="1"/>
    <col min="3589" max="3590" width="12.140625" style="1" customWidth="1"/>
    <col min="3591" max="3591" width="10.140625" style="1" customWidth="1"/>
    <col min="3592" max="3592" width="10" style="1" customWidth="1"/>
    <col min="3593" max="3593" width="12.28515625" style="1" customWidth="1"/>
    <col min="3594" max="3594" width="12.5703125" style="1" customWidth="1"/>
    <col min="3595" max="3596" width="12" style="1" customWidth="1"/>
    <col min="3597" max="3839" width="8.85546875" style="1"/>
    <col min="3840" max="3840" width="48.5703125" style="1" customWidth="1"/>
    <col min="3841" max="3841" width="5" style="1" customWidth="1"/>
    <col min="3842" max="3842" width="22.140625" style="1" customWidth="1"/>
    <col min="3843" max="3844" width="0" style="1" hidden="1" customWidth="1"/>
    <col min="3845" max="3846" width="12.140625" style="1" customWidth="1"/>
    <col min="3847" max="3847" width="10.140625" style="1" customWidth="1"/>
    <col min="3848" max="3848" width="10" style="1" customWidth="1"/>
    <col min="3849" max="3849" width="12.28515625" style="1" customWidth="1"/>
    <col min="3850" max="3850" width="12.5703125" style="1" customWidth="1"/>
    <col min="3851" max="3852" width="12" style="1" customWidth="1"/>
    <col min="3853" max="4095" width="8.85546875" style="1"/>
    <col min="4096" max="4096" width="48.5703125" style="1" customWidth="1"/>
    <col min="4097" max="4097" width="5" style="1" customWidth="1"/>
    <col min="4098" max="4098" width="22.140625" style="1" customWidth="1"/>
    <col min="4099" max="4100" width="0" style="1" hidden="1" customWidth="1"/>
    <col min="4101" max="4102" width="12.140625" style="1" customWidth="1"/>
    <col min="4103" max="4103" width="10.140625" style="1" customWidth="1"/>
    <col min="4104" max="4104" width="10" style="1" customWidth="1"/>
    <col min="4105" max="4105" width="12.28515625" style="1" customWidth="1"/>
    <col min="4106" max="4106" width="12.5703125" style="1" customWidth="1"/>
    <col min="4107" max="4108" width="12" style="1" customWidth="1"/>
    <col min="4109" max="4351" width="8.85546875" style="1"/>
    <col min="4352" max="4352" width="48.5703125" style="1" customWidth="1"/>
    <col min="4353" max="4353" width="5" style="1" customWidth="1"/>
    <col min="4354" max="4354" width="22.140625" style="1" customWidth="1"/>
    <col min="4355" max="4356" width="0" style="1" hidden="1" customWidth="1"/>
    <col min="4357" max="4358" width="12.140625" style="1" customWidth="1"/>
    <col min="4359" max="4359" width="10.140625" style="1" customWidth="1"/>
    <col min="4360" max="4360" width="10" style="1" customWidth="1"/>
    <col min="4361" max="4361" width="12.28515625" style="1" customWidth="1"/>
    <col min="4362" max="4362" width="12.5703125" style="1" customWidth="1"/>
    <col min="4363" max="4364" width="12" style="1" customWidth="1"/>
    <col min="4365" max="4607" width="8.85546875" style="1"/>
    <col min="4608" max="4608" width="48.5703125" style="1" customWidth="1"/>
    <col min="4609" max="4609" width="5" style="1" customWidth="1"/>
    <col min="4610" max="4610" width="22.140625" style="1" customWidth="1"/>
    <col min="4611" max="4612" width="0" style="1" hidden="1" customWidth="1"/>
    <col min="4613" max="4614" width="12.140625" style="1" customWidth="1"/>
    <col min="4615" max="4615" width="10.140625" style="1" customWidth="1"/>
    <col min="4616" max="4616" width="10" style="1" customWidth="1"/>
    <col min="4617" max="4617" width="12.28515625" style="1" customWidth="1"/>
    <col min="4618" max="4618" width="12.5703125" style="1" customWidth="1"/>
    <col min="4619" max="4620" width="12" style="1" customWidth="1"/>
    <col min="4621" max="4863" width="8.85546875" style="1"/>
    <col min="4864" max="4864" width="48.5703125" style="1" customWidth="1"/>
    <col min="4865" max="4865" width="5" style="1" customWidth="1"/>
    <col min="4866" max="4866" width="22.140625" style="1" customWidth="1"/>
    <col min="4867" max="4868" width="0" style="1" hidden="1" customWidth="1"/>
    <col min="4869" max="4870" width="12.140625" style="1" customWidth="1"/>
    <col min="4871" max="4871" width="10.140625" style="1" customWidth="1"/>
    <col min="4872" max="4872" width="10" style="1" customWidth="1"/>
    <col min="4873" max="4873" width="12.28515625" style="1" customWidth="1"/>
    <col min="4874" max="4874" width="12.5703125" style="1" customWidth="1"/>
    <col min="4875" max="4876" width="12" style="1" customWidth="1"/>
    <col min="4877" max="5119" width="8.85546875" style="1"/>
    <col min="5120" max="5120" width="48.5703125" style="1" customWidth="1"/>
    <col min="5121" max="5121" width="5" style="1" customWidth="1"/>
    <col min="5122" max="5122" width="22.140625" style="1" customWidth="1"/>
    <col min="5123" max="5124" width="0" style="1" hidden="1" customWidth="1"/>
    <col min="5125" max="5126" width="12.140625" style="1" customWidth="1"/>
    <col min="5127" max="5127" width="10.140625" style="1" customWidth="1"/>
    <col min="5128" max="5128" width="10" style="1" customWidth="1"/>
    <col min="5129" max="5129" width="12.28515625" style="1" customWidth="1"/>
    <col min="5130" max="5130" width="12.5703125" style="1" customWidth="1"/>
    <col min="5131" max="5132" width="12" style="1" customWidth="1"/>
    <col min="5133" max="5375" width="8.85546875" style="1"/>
    <col min="5376" max="5376" width="48.5703125" style="1" customWidth="1"/>
    <col min="5377" max="5377" width="5" style="1" customWidth="1"/>
    <col min="5378" max="5378" width="22.140625" style="1" customWidth="1"/>
    <col min="5379" max="5380" width="0" style="1" hidden="1" customWidth="1"/>
    <col min="5381" max="5382" width="12.140625" style="1" customWidth="1"/>
    <col min="5383" max="5383" width="10.140625" style="1" customWidth="1"/>
    <col min="5384" max="5384" width="10" style="1" customWidth="1"/>
    <col min="5385" max="5385" width="12.28515625" style="1" customWidth="1"/>
    <col min="5386" max="5386" width="12.5703125" style="1" customWidth="1"/>
    <col min="5387" max="5388" width="12" style="1" customWidth="1"/>
    <col min="5389" max="5631" width="8.85546875" style="1"/>
    <col min="5632" max="5632" width="48.5703125" style="1" customWidth="1"/>
    <col min="5633" max="5633" width="5" style="1" customWidth="1"/>
    <col min="5634" max="5634" width="22.140625" style="1" customWidth="1"/>
    <col min="5635" max="5636" width="0" style="1" hidden="1" customWidth="1"/>
    <col min="5637" max="5638" width="12.140625" style="1" customWidth="1"/>
    <col min="5639" max="5639" width="10.140625" style="1" customWidth="1"/>
    <col min="5640" max="5640" width="10" style="1" customWidth="1"/>
    <col min="5641" max="5641" width="12.28515625" style="1" customWidth="1"/>
    <col min="5642" max="5642" width="12.5703125" style="1" customWidth="1"/>
    <col min="5643" max="5644" width="12" style="1" customWidth="1"/>
    <col min="5645" max="5887" width="8.85546875" style="1"/>
    <col min="5888" max="5888" width="48.5703125" style="1" customWidth="1"/>
    <col min="5889" max="5889" width="5" style="1" customWidth="1"/>
    <col min="5890" max="5890" width="22.140625" style="1" customWidth="1"/>
    <col min="5891" max="5892" width="0" style="1" hidden="1" customWidth="1"/>
    <col min="5893" max="5894" width="12.140625" style="1" customWidth="1"/>
    <col min="5895" max="5895" width="10.140625" style="1" customWidth="1"/>
    <col min="5896" max="5896" width="10" style="1" customWidth="1"/>
    <col min="5897" max="5897" width="12.28515625" style="1" customWidth="1"/>
    <col min="5898" max="5898" width="12.5703125" style="1" customWidth="1"/>
    <col min="5899" max="5900" width="12" style="1" customWidth="1"/>
    <col min="5901" max="6143" width="8.85546875" style="1"/>
    <col min="6144" max="6144" width="48.5703125" style="1" customWidth="1"/>
    <col min="6145" max="6145" width="5" style="1" customWidth="1"/>
    <col min="6146" max="6146" width="22.140625" style="1" customWidth="1"/>
    <col min="6147" max="6148" width="0" style="1" hidden="1" customWidth="1"/>
    <col min="6149" max="6150" width="12.140625" style="1" customWidth="1"/>
    <col min="6151" max="6151" width="10.140625" style="1" customWidth="1"/>
    <col min="6152" max="6152" width="10" style="1" customWidth="1"/>
    <col min="6153" max="6153" width="12.28515625" style="1" customWidth="1"/>
    <col min="6154" max="6154" width="12.5703125" style="1" customWidth="1"/>
    <col min="6155" max="6156" width="12" style="1" customWidth="1"/>
    <col min="6157" max="6399" width="8.85546875" style="1"/>
    <col min="6400" max="6400" width="48.5703125" style="1" customWidth="1"/>
    <col min="6401" max="6401" width="5" style="1" customWidth="1"/>
    <col min="6402" max="6402" width="22.140625" style="1" customWidth="1"/>
    <col min="6403" max="6404" width="0" style="1" hidden="1" customWidth="1"/>
    <col min="6405" max="6406" width="12.140625" style="1" customWidth="1"/>
    <col min="6407" max="6407" width="10.140625" style="1" customWidth="1"/>
    <col min="6408" max="6408" width="10" style="1" customWidth="1"/>
    <col min="6409" max="6409" width="12.28515625" style="1" customWidth="1"/>
    <col min="6410" max="6410" width="12.5703125" style="1" customWidth="1"/>
    <col min="6411" max="6412" width="12" style="1" customWidth="1"/>
    <col min="6413" max="6655" width="8.85546875" style="1"/>
    <col min="6656" max="6656" width="48.5703125" style="1" customWidth="1"/>
    <col min="6657" max="6657" width="5" style="1" customWidth="1"/>
    <col min="6658" max="6658" width="22.140625" style="1" customWidth="1"/>
    <col min="6659" max="6660" width="0" style="1" hidden="1" customWidth="1"/>
    <col min="6661" max="6662" width="12.140625" style="1" customWidth="1"/>
    <col min="6663" max="6663" width="10.140625" style="1" customWidth="1"/>
    <col min="6664" max="6664" width="10" style="1" customWidth="1"/>
    <col min="6665" max="6665" width="12.28515625" style="1" customWidth="1"/>
    <col min="6666" max="6666" width="12.5703125" style="1" customWidth="1"/>
    <col min="6667" max="6668" width="12" style="1" customWidth="1"/>
    <col min="6669" max="6911" width="8.85546875" style="1"/>
    <col min="6912" max="6912" width="48.5703125" style="1" customWidth="1"/>
    <col min="6913" max="6913" width="5" style="1" customWidth="1"/>
    <col min="6914" max="6914" width="22.140625" style="1" customWidth="1"/>
    <col min="6915" max="6916" width="0" style="1" hidden="1" customWidth="1"/>
    <col min="6917" max="6918" width="12.140625" style="1" customWidth="1"/>
    <col min="6919" max="6919" width="10.140625" style="1" customWidth="1"/>
    <col min="6920" max="6920" width="10" style="1" customWidth="1"/>
    <col min="6921" max="6921" width="12.28515625" style="1" customWidth="1"/>
    <col min="6922" max="6922" width="12.5703125" style="1" customWidth="1"/>
    <col min="6923" max="6924" width="12" style="1" customWidth="1"/>
    <col min="6925" max="7167" width="8.85546875" style="1"/>
    <col min="7168" max="7168" width="48.5703125" style="1" customWidth="1"/>
    <col min="7169" max="7169" width="5" style="1" customWidth="1"/>
    <col min="7170" max="7170" width="22.140625" style="1" customWidth="1"/>
    <col min="7171" max="7172" width="0" style="1" hidden="1" customWidth="1"/>
    <col min="7173" max="7174" width="12.140625" style="1" customWidth="1"/>
    <col min="7175" max="7175" width="10.140625" style="1" customWidth="1"/>
    <col min="7176" max="7176" width="10" style="1" customWidth="1"/>
    <col min="7177" max="7177" width="12.28515625" style="1" customWidth="1"/>
    <col min="7178" max="7178" width="12.5703125" style="1" customWidth="1"/>
    <col min="7179" max="7180" width="12" style="1" customWidth="1"/>
    <col min="7181" max="7423" width="8.85546875" style="1"/>
    <col min="7424" max="7424" width="48.5703125" style="1" customWidth="1"/>
    <col min="7425" max="7425" width="5" style="1" customWidth="1"/>
    <col min="7426" max="7426" width="22.140625" style="1" customWidth="1"/>
    <col min="7427" max="7428" width="0" style="1" hidden="1" customWidth="1"/>
    <col min="7429" max="7430" width="12.140625" style="1" customWidth="1"/>
    <col min="7431" max="7431" width="10.140625" style="1" customWidth="1"/>
    <col min="7432" max="7432" width="10" style="1" customWidth="1"/>
    <col min="7433" max="7433" width="12.28515625" style="1" customWidth="1"/>
    <col min="7434" max="7434" width="12.5703125" style="1" customWidth="1"/>
    <col min="7435" max="7436" width="12" style="1" customWidth="1"/>
    <col min="7437" max="7679" width="8.85546875" style="1"/>
    <col min="7680" max="7680" width="48.5703125" style="1" customWidth="1"/>
    <col min="7681" max="7681" width="5" style="1" customWidth="1"/>
    <col min="7682" max="7682" width="22.140625" style="1" customWidth="1"/>
    <col min="7683" max="7684" width="0" style="1" hidden="1" customWidth="1"/>
    <col min="7685" max="7686" width="12.140625" style="1" customWidth="1"/>
    <col min="7687" max="7687" width="10.140625" style="1" customWidth="1"/>
    <col min="7688" max="7688" width="10" style="1" customWidth="1"/>
    <col min="7689" max="7689" width="12.28515625" style="1" customWidth="1"/>
    <col min="7690" max="7690" width="12.5703125" style="1" customWidth="1"/>
    <col min="7691" max="7692" width="12" style="1" customWidth="1"/>
    <col min="7693" max="7935" width="8.85546875" style="1"/>
    <col min="7936" max="7936" width="48.5703125" style="1" customWidth="1"/>
    <col min="7937" max="7937" width="5" style="1" customWidth="1"/>
    <col min="7938" max="7938" width="22.140625" style="1" customWidth="1"/>
    <col min="7939" max="7940" width="0" style="1" hidden="1" customWidth="1"/>
    <col min="7941" max="7942" width="12.140625" style="1" customWidth="1"/>
    <col min="7943" max="7943" width="10.140625" style="1" customWidth="1"/>
    <col min="7944" max="7944" width="10" style="1" customWidth="1"/>
    <col min="7945" max="7945" width="12.28515625" style="1" customWidth="1"/>
    <col min="7946" max="7946" width="12.5703125" style="1" customWidth="1"/>
    <col min="7947" max="7948" width="12" style="1" customWidth="1"/>
    <col min="7949" max="8191" width="8.85546875" style="1"/>
    <col min="8192" max="8192" width="48.5703125" style="1" customWidth="1"/>
    <col min="8193" max="8193" width="5" style="1" customWidth="1"/>
    <col min="8194" max="8194" width="22.140625" style="1" customWidth="1"/>
    <col min="8195" max="8196" width="0" style="1" hidden="1" customWidth="1"/>
    <col min="8197" max="8198" width="12.140625" style="1" customWidth="1"/>
    <col min="8199" max="8199" width="10.140625" style="1" customWidth="1"/>
    <col min="8200" max="8200" width="10" style="1" customWidth="1"/>
    <col min="8201" max="8201" width="12.28515625" style="1" customWidth="1"/>
    <col min="8202" max="8202" width="12.5703125" style="1" customWidth="1"/>
    <col min="8203" max="8204" width="12" style="1" customWidth="1"/>
    <col min="8205" max="8447" width="8.85546875" style="1"/>
    <col min="8448" max="8448" width="48.5703125" style="1" customWidth="1"/>
    <col min="8449" max="8449" width="5" style="1" customWidth="1"/>
    <col min="8450" max="8450" width="22.140625" style="1" customWidth="1"/>
    <col min="8451" max="8452" width="0" style="1" hidden="1" customWidth="1"/>
    <col min="8453" max="8454" width="12.140625" style="1" customWidth="1"/>
    <col min="8455" max="8455" width="10.140625" style="1" customWidth="1"/>
    <col min="8456" max="8456" width="10" style="1" customWidth="1"/>
    <col min="8457" max="8457" width="12.28515625" style="1" customWidth="1"/>
    <col min="8458" max="8458" width="12.5703125" style="1" customWidth="1"/>
    <col min="8459" max="8460" width="12" style="1" customWidth="1"/>
    <col min="8461" max="8703" width="8.85546875" style="1"/>
    <col min="8704" max="8704" width="48.5703125" style="1" customWidth="1"/>
    <col min="8705" max="8705" width="5" style="1" customWidth="1"/>
    <col min="8706" max="8706" width="22.140625" style="1" customWidth="1"/>
    <col min="8707" max="8708" width="0" style="1" hidden="1" customWidth="1"/>
    <col min="8709" max="8710" width="12.140625" style="1" customWidth="1"/>
    <col min="8711" max="8711" width="10.140625" style="1" customWidth="1"/>
    <col min="8712" max="8712" width="10" style="1" customWidth="1"/>
    <col min="8713" max="8713" width="12.28515625" style="1" customWidth="1"/>
    <col min="8714" max="8714" width="12.5703125" style="1" customWidth="1"/>
    <col min="8715" max="8716" width="12" style="1" customWidth="1"/>
    <col min="8717" max="8959" width="8.85546875" style="1"/>
    <col min="8960" max="8960" width="48.5703125" style="1" customWidth="1"/>
    <col min="8961" max="8961" width="5" style="1" customWidth="1"/>
    <col min="8962" max="8962" width="22.140625" style="1" customWidth="1"/>
    <col min="8963" max="8964" width="0" style="1" hidden="1" customWidth="1"/>
    <col min="8965" max="8966" width="12.140625" style="1" customWidth="1"/>
    <col min="8967" max="8967" width="10.140625" style="1" customWidth="1"/>
    <col min="8968" max="8968" width="10" style="1" customWidth="1"/>
    <col min="8969" max="8969" width="12.28515625" style="1" customWidth="1"/>
    <col min="8970" max="8970" width="12.5703125" style="1" customWidth="1"/>
    <col min="8971" max="8972" width="12" style="1" customWidth="1"/>
    <col min="8973" max="9215" width="8.85546875" style="1"/>
    <col min="9216" max="9216" width="48.5703125" style="1" customWidth="1"/>
    <col min="9217" max="9217" width="5" style="1" customWidth="1"/>
    <col min="9218" max="9218" width="22.140625" style="1" customWidth="1"/>
    <col min="9219" max="9220" width="0" style="1" hidden="1" customWidth="1"/>
    <col min="9221" max="9222" width="12.140625" style="1" customWidth="1"/>
    <col min="9223" max="9223" width="10.140625" style="1" customWidth="1"/>
    <col min="9224" max="9224" width="10" style="1" customWidth="1"/>
    <col min="9225" max="9225" width="12.28515625" style="1" customWidth="1"/>
    <col min="9226" max="9226" width="12.5703125" style="1" customWidth="1"/>
    <col min="9227" max="9228" width="12" style="1" customWidth="1"/>
    <col min="9229" max="9471" width="8.85546875" style="1"/>
    <col min="9472" max="9472" width="48.5703125" style="1" customWidth="1"/>
    <col min="9473" max="9473" width="5" style="1" customWidth="1"/>
    <col min="9474" max="9474" width="22.140625" style="1" customWidth="1"/>
    <col min="9475" max="9476" width="0" style="1" hidden="1" customWidth="1"/>
    <col min="9477" max="9478" width="12.140625" style="1" customWidth="1"/>
    <col min="9479" max="9479" width="10.140625" style="1" customWidth="1"/>
    <col min="9480" max="9480" width="10" style="1" customWidth="1"/>
    <col min="9481" max="9481" width="12.28515625" style="1" customWidth="1"/>
    <col min="9482" max="9482" width="12.5703125" style="1" customWidth="1"/>
    <col min="9483" max="9484" width="12" style="1" customWidth="1"/>
    <col min="9485" max="9727" width="8.85546875" style="1"/>
    <col min="9728" max="9728" width="48.5703125" style="1" customWidth="1"/>
    <col min="9729" max="9729" width="5" style="1" customWidth="1"/>
    <col min="9730" max="9730" width="22.140625" style="1" customWidth="1"/>
    <col min="9731" max="9732" width="0" style="1" hidden="1" customWidth="1"/>
    <col min="9733" max="9734" width="12.140625" style="1" customWidth="1"/>
    <col min="9735" max="9735" width="10.140625" style="1" customWidth="1"/>
    <col min="9736" max="9736" width="10" style="1" customWidth="1"/>
    <col min="9737" max="9737" width="12.28515625" style="1" customWidth="1"/>
    <col min="9738" max="9738" width="12.5703125" style="1" customWidth="1"/>
    <col min="9739" max="9740" width="12" style="1" customWidth="1"/>
    <col min="9741" max="9983" width="8.85546875" style="1"/>
    <col min="9984" max="9984" width="48.5703125" style="1" customWidth="1"/>
    <col min="9985" max="9985" width="5" style="1" customWidth="1"/>
    <col min="9986" max="9986" width="22.140625" style="1" customWidth="1"/>
    <col min="9987" max="9988" width="0" style="1" hidden="1" customWidth="1"/>
    <col min="9989" max="9990" width="12.140625" style="1" customWidth="1"/>
    <col min="9991" max="9991" width="10.140625" style="1" customWidth="1"/>
    <col min="9992" max="9992" width="10" style="1" customWidth="1"/>
    <col min="9993" max="9993" width="12.28515625" style="1" customWidth="1"/>
    <col min="9994" max="9994" width="12.5703125" style="1" customWidth="1"/>
    <col min="9995" max="9996" width="12" style="1" customWidth="1"/>
    <col min="9997" max="10239" width="8.85546875" style="1"/>
    <col min="10240" max="10240" width="48.5703125" style="1" customWidth="1"/>
    <col min="10241" max="10241" width="5" style="1" customWidth="1"/>
    <col min="10242" max="10242" width="22.140625" style="1" customWidth="1"/>
    <col min="10243" max="10244" width="0" style="1" hidden="1" customWidth="1"/>
    <col min="10245" max="10246" width="12.140625" style="1" customWidth="1"/>
    <col min="10247" max="10247" width="10.140625" style="1" customWidth="1"/>
    <col min="10248" max="10248" width="10" style="1" customWidth="1"/>
    <col min="10249" max="10249" width="12.28515625" style="1" customWidth="1"/>
    <col min="10250" max="10250" width="12.5703125" style="1" customWidth="1"/>
    <col min="10251" max="10252" width="12" style="1" customWidth="1"/>
    <col min="10253" max="10495" width="8.85546875" style="1"/>
    <col min="10496" max="10496" width="48.5703125" style="1" customWidth="1"/>
    <col min="10497" max="10497" width="5" style="1" customWidth="1"/>
    <col min="10498" max="10498" width="22.140625" style="1" customWidth="1"/>
    <col min="10499" max="10500" width="0" style="1" hidden="1" customWidth="1"/>
    <col min="10501" max="10502" width="12.140625" style="1" customWidth="1"/>
    <col min="10503" max="10503" width="10.140625" style="1" customWidth="1"/>
    <col min="10504" max="10504" width="10" style="1" customWidth="1"/>
    <col min="10505" max="10505" width="12.28515625" style="1" customWidth="1"/>
    <col min="10506" max="10506" width="12.5703125" style="1" customWidth="1"/>
    <col min="10507" max="10508" width="12" style="1" customWidth="1"/>
    <col min="10509" max="10751" width="8.85546875" style="1"/>
    <col min="10752" max="10752" width="48.5703125" style="1" customWidth="1"/>
    <col min="10753" max="10753" width="5" style="1" customWidth="1"/>
    <col min="10754" max="10754" width="22.140625" style="1" customWidth="1"/>
    <col min="10755" max="10756" width="0" style="1" hidden="1" customWidth="1"/>
    <col min="10757" max="10758" width="12.140625" style="1" customWidth="1"/>
    <col min="10759" max="10759" width="10.140625" style="1" customWidth="1"/>
    <col min="10760" max="10760" width="10" style="1" customWidth="1"/>
    <col min="10761" max="10761" width="12.28515625" style="1" customWidth="1"/>
    <col min="10762" max="10762" width="12.5703125" style="1" customWidth="1"/>
    <col min="10763" max="10764" width="12" style="1" customWidth="1"/>
    <col min="10765" max="11007" width="8.85546875" style="1"/>
    <col min="11008" max="11008" width="48.5703125" style="1" customWidth="1"/>
    <col min="11009" max="11009" width="5" style="1" customWidth="1"/>
    <col min="11010" max="11010" width="22.140625" style="1" customWidth="1"/>
    <col min="11011" max="11012" width="0" style="1" hidden="1" customWidth="1"/>
    <col min="11013" max="11014" width="12.140625" style="1" customWidth="1"/>
    <col min="11015" max="11015" width="10.140625" style="1" customWidth="1"/>
    <col min="11016" max="11016" width="10" style="1" customWidth="1"/>
    <col min="11017" max="11017" width="12.28515625" style="1" customWidth="1"/>
    <col min="11018" max="11018" width="12.5703125" style="1" customWidth="1"/>
    <col min="11019" max="11020" width="12" style="1" customWidth="1"/>
    <col min="11021" max="11263" width="8.85546875" style="1"/>
    <col min="11264" max="11264" width="48.5703125" style="1" customWidth="1"/>
    <col min="11265" max="11265" width="5" style="1" customWidth="1"/>
    <col min="11266" max="11266" width="22.140625" style="1" customWidth="1"/>
    <col min="11267" max="11268" width="0" style="1" hidden="1" customWidth="1"/>
    <col min="11269" max="11270" width="12.140625" style="1" customWidth="1"/>
    <col min="11271" max="11271" width="10.140625" style="1" customWidth="1"/>
    <col min="11272" max="11272" width="10" style="1" customWidth="1"/>
    <col min="11273" max="11273" width="12.28515625" style="1" customWidth="1"/>
    <col min="11274" max="11274" width="12.5703125" style="1" customWidth="1"/>
    <col min="11275" max="11276" width="12" style="1" customWidth="1"/>
    <col min="11277" max="11519" width="8.85546875" style="1"/>
    <col min="11520" max="11520" width="48.5703125" style="1" customWidth="1"/>
    <col min="11521" max="11521" width="5" style="1" customWidth="1"/>
    <col min="11522" max="11522" width="22.140625" style="1" customWidth="1"/>
    <col min="11523" max="11524" width="0" style="1" hidden="1" customWidth="1"/>
    <col min="11525" max="11526" width="12.140625" style="1" customWidth="1"/>
    <col min="11527" max="11527" width="10.140625" style="1" customWidth="1"/>
    <col min="11528" max="11528" width="10" style="1" customWidth="1"/>
    <col min="11529" max="11529" width="12.28515625" style="1" customWidth="1"/>
    <col min="11530" max="11530" width="12.5703125" style="1" customWidth="1"/>
    <col min="11531" max="11532" width="12" style="1" customWidth="1"/>
    <col min="11533" max="11775" width="8.85546875" style="1"/>
    <col min="11776" max="11776" width="48.5703125" style="1" customWidth="1"/>
    <col min="11777" max="11777" width="5" style="1" customWidth="1"/>
    <col min="11778" max="11778" width="22.140625" style="1" customWidth="1"/>
    <col min="11779" max="11780" width="0" style="1" hidden="1" customWidth="1"/>
    <col min="11781" max="11782" width="12.140625" style="1" customWidth="1"/>
    <col min="11783" max="11783" width="10.140625" style="1" customWidth="1"/>
    <col min="11784" max="11784" width="10" style="1" customWidth="1"/>
    <col min="11785" max="11785" width="12.28515625" style="1" customWidth="1"/>
    <col min="11786" max="11786" width="12.5703125" style="1" customWidth="1"/>
    <col min="11787" max="11788" width="12" style="1" customWidth="1"/>
    <col min="11789" max="12031" width="8.85546875" style="1"/>
    <col min="12032" max="12032" width="48.5703125" style="1" customWidth="1"/>
    <col min="12033" max="12033" width="5" style="1" customWidth="1"/>
    <col min="12034" max="12034" width="22.140625" style="1" customWidth="1"/>
    <col min="12035" max="12036" width="0" style="1" hidden="1" customWidth="1"/>
    <col min="12037" max="12038" width="12.140625" style="1" customWidth="1"/>
    <col min="12039" max="12039" width="10.140625" style="1" customWidth="1"/>
    <col min="12040" max="12040" width="10" style="1" customWidth="1"/>
    <col min="12041" max="12041" width="12.28515625" style="1" customWidth="1"/>
    <col min="12042" max="12042" width="12.5703125" style="1" customWidth="1"/>
    <col min="12043" max="12044" width="12" style="1" customWidth="1"/>
    <col min="12045" max="12287" width="8.85546875" style="1"/>
    <col min="12288" max="12288" width="48.5703125" style="1" customWidth="1"/>
    <col min="12289" max="12289" width="5" style="1" customWidth="1"/>
    <col min="12290" max="12290" width="22.140625" style="1" customWidth="1"/>
    <col min="12291" max="12292" width="0" style="1" hidden="1" customWidth="1"/>
    <col min="12293" max="12294" width="12.140625" style="1" customWidth="1"/>
    <col min="12295" max="12295" width="10.140625" style="1" customWidth="1"/>
    <col min="12296" max="12296" width="10" style="1" customWidth="1"/>
    <col min="12297" max="12297" width="12.28515625" style="1" customWidth="1"/>
    <col min="12298" max="12298" width="12.5703125" style="1" customWidth="1"/>
    <col min="12299" max="12300" width="12" style="1" customWidth="1"/>
    <col min="12301" max="12543" width="8.85546875" style="1"/>
    <col min="12544" max="12544" width="48.5703125" style="1" customWidth="1"/>
    <col min="12545" max="12545" width="5" style="1" customWidth="1"/>
    <col min="12546" max="12546" width="22.140625" style="1" customWidth="1"/>
    <col min="12547" max="12548" width="0" style="1" hidden="1" customWidth="1"/>
    <col min="12549" max="12550" width="12.140625" style="1" customWidth="1"/>
    <col min="12551" max="12551" width="10.140625" style="1" customWidth="1"/>
    <col min="12552" max="12552" width="10" style="1" customWidth="1"/>
    <col min="12553" max="12553" width="12.28515625" style="1" customWidth="1"/>
    <col min="12554" max="12554" width="12.5703125" style="1" customWidth="1"/>
    <col min="12555" max="12556" width="12" style="1" customWidth="1"/>
    <col min="12557" max="12799" width="8.85546875" style="1"/>
    <col min="12800" max="12800" width="48.5703125" style="1" customWidth="1"/>
    <col min="12801" max="12801" width="5" style="1" customWidth="1"/>
    <col min="12802" max="12802" width="22.140625" style="1" customWidth="1"/>
    <col min="12803" max="12804" width="0" style="1" hidden="1" customWidth="1"/>
    <col min="12805" max="12806" width="12.140625" style="1" customWidth="1"/>
    <col min="12807" max="12807" width="10.140625" style="1" customWidth="1"/>
    <col min="12808" max="12808" width="10" style="1" customWidth="1"/>
    <col min="12809" max="12809" width="12.28515625" style="1" customWidth="1"/>
    <col min="12810" max="12810" width="12.5703125" style="1" customWidth="1"/>
    <col min="12811" max="12812" width="12" style="1" customWidth="1"/>
    <col min="12813" max="13055" width="8.85546875" style="1"/>
    <col min="13056" max="13056" width="48.5703125" style="1" customWidth="1"/>
    <col min="13057" max="13057" width="5" style="1" customWidth="1"/>
    <col min="13058" max="13058" width="22.140625" style="1" customWidth="1"/>
    <col min="13059" max="13060" width="0" style="1" hidden="1" customWidth="1"/>
    <col min="13061" max="13062" width="12.140625" style="1" customWidth="1"/>
    <col min="13063" max="13063" width="10.140625" style="1" customWidth="1"/>
    <col min="13064" max="13064" width="10" style="1" customWidth="1"/>
    <col min="13065" max="13065" width="12.28515625" style="1" customWidth="1"/>
    <col min="13066" max="13066" width="12.5703125" style="1" customWidth="1"/>
    <col min="13067" max="13068" width="12" style="1" customWidth="1"/>
    <col min="13069" max="13311" width="8.85546875" style="1"/>
    <col min="13312" max="13312" width="48.5703125" style="1" customWidth="1"/>
    <col min="13313" max="13313" width="5" style="1" customWidth="1"/>
    <col min="13314" max="13314" width="22.140625" style="1" customWidth="1"/>
    <col min="13315" max="13316" width="0" style="1" hidden="1" customWidth="1"/>
    <col min="13317" max="13318" width="12.140625" style="1" customWidth="1"/>
    <col min="13319" max="13319" width="10.140625" style="1" customWidth="1"/>
    <col min="13320" max="13320" width="10" style="1" customWidth="1"/>
    <col min="13321" max="13321" width="12.28515625" style="1" customWidth="1"/>
    <col min="13322" max="13322" width="12.5703125" style="1" customWidth="1"/>
    <col min="13323" max="13324" width="12" style="1" customWidth="1"/>
    <col min="13325" max="13567" width="8.85546875" style="1"/>
    <col min="13568" max="13568" width="48.5703125" style="1" customWidth="1"/>
    <col min="13569" max="13569" width="5" style="1" customWidth="1"/>
    <col min="13570" max="13570" width="22.140625" style="1" customWidth="1"/>
    <col min="13571" max="13572" width="0" style="1" hidden="1" customWidth="1"/>
    <col min="13573" max="13574" width="12.140625" style="1" customWidth="1"/>
    <col min="13575" max="13575" width="10.140625" style="1" customWidth="1"/>
    <col min="13576" max="13576" width="10" style="1" customWidth="1"/>
    <col min="13577" max="13577" width="12.28515625" style="1" customWidth="1"/>
    <col min="13578" max="13578" width="12.5703125" style="1" customWidth="1"/>
    <col min="13579" max="13580" width="12" style="1" customWidth="1"/>
    <col min="13581" max="13823" width="8.85546875" style="1"/>
    <col min="13824" max="13824" width="48.5703125" style="1" customWidth="1"/>
    <col min="13825" max="13825" width="5" style="1" customWidth="1"/>
    <col min="13826" max="13826" width="22.140625" style="1" customWidth="1"/>
    <col min="13827" max="13828" width="0" style="1" hidden="1" customWidth="1"/>
    <col min="13829" max="13830" width="12.140625" style="1" customWidth="1"/>
    <col min="13831" max="13831" width="10.140625" style="1" customWidth="1"/>
    <col min="13832" max="13832" width="10" style="1" customWidth="1"/>
    <col min="13833" max="13833" width="12.28515625" style="1" customWidth="1"/>
    <col min="13834" max="13834" width="12.5703125" style="1" customWidth="1"/>
    <col min="13835" max="13836" width="12" style="1" customWidth="1"/>
    <col min="13837" max="14079" width="8.85546875" style="1"/>
    <col min="14080" max="14080" width="48.5703125" style="1" customWidth="1"/>
    <col min="14081" max="14081" width="5" style="1" customWidth="1"/>
    <col min="14082" max="14082" width="22.140625" style="1" customWidth="1"/>
    <col min="14083" max="14084" width="0" style="1" hidden="1" customWidth="1"/>
    <col min="14085" max="14086" width="12.140625" style="1" customWidth="1"/>
    <col min="14087" max="14087" width="10.140625" style="1" customWidth="1"/>
    <col min="14088" max="14088" width="10" style="1" customWidth="1"/>
    <col min="14089" max="14089" width="12.28515625" style="1" customWidth="1"/>
    <col min="14090" max="14090" width="12.5703125" style="1" customWidth="1"/>
    <col min="14091" max="14092" width="12" style="1" customWidth="1"/>
    <col min="14093" max="14335" width="8.85546875" style="1"/>
    <col min="14336" max="14336" width="48.5703125" style="1" customWidth="1"/>
    <col min="14337" max="14337" width="5" style="1" customWidth="1"/>
    <col min="14338" max="14338" width="22.140625" style="1" customWidth="1"/>
    <col min="14339" max="14340" width="0" style="1" hidden="1" customWidth="1"/>
    <col min="14341" max="14342" width="12.140625" style="1" customWidth="1"/>
    <col min="14343" max="14343" width="10.140625" style="1" customWidth="1"/>
    <col min="14344" max="14344" width="10" style="1" customWidth="1"/>
    <col min="14345" max="14345" width="12.28515625" style="1" customWidth="1"/>
    <col min="14346" max="14346" width="12.5703125" style="1" customWidth="1"/>
    <col min="14347" max="14348" width="12" style="1" customWidth="1"/>
    <col min="14349" max="14591" width="8.85546875" style="1"/>
    <col min="14592" max="14592" width="48.5703125" style="1" customWidth="1"/>
    <col min="14593" max="14593" width="5" style="1" customWidth="1"/>
    <col min="14594" max="14594" width="22.140625" style="1" customWidth="1"/>
    <col min="14595" max="14596" width="0" style="1" hidden="1" customWidth="1"/>
    <col min="14597" max="14598" width="12.140625" style="1" customWidth="1"/>
    <col min="14599" max="14599" width="10.140625" style="1" customWidth="1"/>
    <col min="14600" max="14600" width="10" style="1" customWidth="1"/>
    <col min="14601" max="14601" width="12.28515625" style="1" customWidth="1"/>
    <col min="14602" max="14602" width="12.5703125" style="1" customWidth="1"/>
    <col min="14603" max="14604" width="12" style="1" customWidth="1"/>
    <col min="14605" max="14847" width="8.85546875" style="1"/>
    <col min="14848" max="14848" width="48.5703125" style="1" customWidth="1"/>
    <col min="14849" max="14849" width="5" style="1" customWidth="1"/>
    <col min="14850" max="14850" width="22.140625" style="1" customWidth="1"/>
    <col min="14851" max="14852" width="0" style="1" hidden="1" customWidth="1"/>
    <col min="14853" max="14854" width="12.140625" style="1" customWidth="1"/>
    <col min="14855" max="14855" width="10.140625" style="1" customWidth="1"/>
    <col min="14856" max="14856" width="10" style="1" customWidth="1"/>
    <col min="14857" max="14857" width="12.28515625" style="1" customWidth="1"/>
    <col min="14858" max="14858" width="12.5703125" style="1" customWidth="1"/>
    <col min="14859" max="14860" width="12" style="1" customWidth="1"/>
    <col min="14861" max="15103" width="8.85546875" style="1"/>
    <col min="15104" max="15104" width="48.5703125" style="1" customWidth="1"/>
    <col min="15105" max="15105" width="5" style="1" customWidth="1"/>
    <col min="15106" max="15106" width="22.140625" style="1" customWidth="1"/>
    <col min="15107" max="15108" width="0" style="1" hidden="1" customWidth="1"/>
    <col min="15109" max="15110" width="12.140625" style="1" customWidth="1"/>
    <col min="15111" max="15111" width="10.140625" style="1" customWidth="1"/>
    <col min="15112" max="15112" width="10" style="1" customWidth="1"/>
    <col min="15113" max="15113" width="12.28515625" style="1" customWidth="1"/>
    <col min="15114" max="15114" width="12.5703125" style="1" customWidth="1"/>
    <col min="15115" max="15116" width="12" style="1" customWidth="1"/>
    <col min="15117" max="15359" width="8.85546875" style="1"/>
    <col min="15360" max="15360" width="48.5703125" style="1" customWidth="1"/>
    <col min="15361" max="15361" width="5" style="1" customWidth="1"/>
    <col min="15362" max="15362" width="22.140625" style="1" customWidth="1"/>
    <col min="15363" max="15364" width="0" style="1" hidden="1" customWidth="1"/>
    <col min="15365" max="15366" width="12.140625" style="1" customWidth="1"/>
    <col min="15367" max="15367" width="10.140625" style="1" customWidth="1"/>
    <col min="15368" max="15368" width="10" style="1" customWidth="1"/>
    <col min="15369" max="15369" width="12.28515625" style="1" customWidth="1"/>
    <col min="15370" max="15370" width="12.5703125" style="1" customWidth="1"/>
    <col min="15371" max="15372" width="12" style="1" customWidth="1"/>
    <col min="15373" max="15615" width="8.85546875" style="1"/>
    <col min="15616" max="15616" width="48.5703125" style="1" customWidth="1"/>
    <col min="15617" max="15617" width="5" style="1" customWidth="1"/>
    <col min="15618" max="15618" width="22.140625" style="1" customWidth="1"/>
    <col min="15619" max="15620" width="0" style="1" hidden="1" customWidth="1"/>
    <col min="15621" max="15622" width="12.140625" style="1" customWidth="1"/>
    <col min="15623" max="15623" width="10.140625" style="1" customWidth="1"/>
    <col min="15624" max="15624" width="10" style="1" customWidth="1"/>
    <col min="15625" max="15625" width="12.28515625" style="1" customWidth="1"/>
    <col min="15626" max="15626" width="12.5703125" style="1" customWidth="1"/>
    <col min="15627" max="15628" width="12" style="1" customWidth="1"/>
    <col min="15629" max="15871" width="8.85546875" style="1"/>
    <col min="15872" max="15872" width="48.5703125" style="1" customWidth="1"/>
    <col min="15873" max="15873" width="5" style="1" customWidth="1"/>
    <col min="15874" max="15874" width="22.140625" style="1" customWidth="1"/>
    <col min="15875" max="15876" width="0" style="1" hidden="1" customWidth="1"/>
    <col min="15877" max="15878" width="12.140625" style="1" customWidth="1"/>
    <col min="15879" max="15879" width="10.140625" style="1" customWidth="1"/>
    <col min="15880" max="15880" width="10" style="1" customWidth="1"/>
    <col min="15881" max="15881" width="12.28515625" style="1" customWidth="1"/>
    <col min="15882" max="15882" width="12.5703125" style="1" customWidth="1"/>
    <col min="15883" max="15884" width="12" style="1" customWidth="1"/>
    <col min="15885" max="16127" width="8.85546875" style="1"/>
    <col min="16128" max="16128" width="48.5703125" style="1" customWidth="1"/>
    <col min="16129" max="16129" width="5" style="1" customWidth="1"/>
    <col min="16130" max="16130" width="22.140625" style="1" customWidth="1"/>
    <col min="16131" max="16132" width="0" style="1" hidden="1" customWidth="1"/>
    <col min="16133" max="16134" width="12.140625" style="1" customWidth="1"/>
    <col min="16135" max="16135" width="10.140625" style="1" customWidth="1"/>
    <col min="16136" max="16136" width="10" style="1" customWidth="1"/>
    <col min="16137" max="16137" width="12.28515625" style="1" customWidth="1"/>
    <col min="16138" max="16138" width="12.5703125" style="1" customWidth="1"/>
    <col min="16139" max="16140" width="12" style="1" customWidth="1"/>
    <col min="16141" max="16384" width="8.85546875" style="1"/>
  </cols>
  <sheetData>
    <row r="1" spans="1:11" x14ac:dyDescent="0.2">
      <c r="E1" s="69" t="s">
        <v>0</v>
      </c>
      <c r="F1" s="69" t="s">
        <v>0</v>
      </c>
    </row>
    <row r="2" spans="1:11" x14ac:dyDescent="0.2">
      <c r="E2" s="69" t="s">
        <v>1</v>
      </c>
      <c r="F2" s="69" t="s">
        <v>1</v>
      </c>
    </row>
    <row r="3" spans="1:11" ht="13.5" thickBot="1" x14ac:dyDescent="0.25">
      <c r="E3" s="69" t="s">
        <v>2</v>
      </c>
      <c r="F3" s="69" t="s">
        <v>2</v>
      </c>
      <c r="K3" s="2" t="s">
        <v>3</v>
      </c>
    </row>
    <row r="4" spans="1:11" x14ac:dyDescent="0.2">
      <c r="E4" s="69" t="s">
        <v>4</v>
      </c>
      <c r="F4" s="69" t="s">
        <v>4</v>
      </c>
      <c r="J4" s="3" t="s">
        <v>5</v>
      </c>
      <c r="K4" s="4" t="s">
        <v>6</v>
      </c>
    </row>
    <row r="5" spans="1:11" x14ac:dyDescent="0.2">
      <c r="B5" s="90" t="s">
        <v>243</v>
      </c>
      <c r="C5" s="90"/>
      <c r="D5" s="90"/>
      <c r="E5" s="90"/>
      <c r="F5" s="90"/>
      <c r="G5" s="90"/>
      <c r="H5" s="90"/>
      <c r="I5" s="90"/>
      <c r="J5" s="3" t="s">
        <v>7</v>
      </c>
      <c r="K5" s="5">
        <v>41760</v>
      </c>
    </row>
    <row r="6" spans="1:11" ht="25.5" customHeight="1" x14ac:dyDescent="0.2">
      <c r="A6" s="6" t="s">
        <v>8</v>
      </c>
      <c r="C6" s="91" t="s">
        <v>9</v>
      </c>
      <c r="D6" s="91"/>
      <c r="E6" s="91"/>
      <c r="F6" s="91"/>
      <c r="G6" s="91"/>
      <c r="H6" s="91"/>
      <c r="I6" s="91"/>
      <c r="K6" s="7"/>
    </row>
    <row r="7" spans="1:11" ht="25.5" x14ac:dyDescent="0.2">
      <c r="A7" s="6" t="s">
        <v>10</v>
      </c>
      <c r="C7" s="91"/>
      <c r="D7" s="91"/>
      <c r="E7" s="91"/>
      <c r="F7" s="91"/>
      <c r="G7" s="91"/>
      <c r="H7" s="91"/>
      <c r="I7" s="91"/>
      <c r="K7" s="8"/>
    </row>
    <row r="8" spans="1:11" x14ac:dyDescent="0.2">
      <c r="A8" s="6" t="s">
        <v>11</v>
      </c>
      <c r="B8" s="6"/>
      <c r="C8" s="91"/>
      <c r="D8" s="91"/>
      <c r="E8" s="91"/>
      <c r="F8" s="91"/>
      <c r="G8" s="91"/>
      <c r="H8" s="91"/>
      <c r="I8" s="91"/>
      <c r="J8" s="3" t="s">
        <v>12</v>
      </c>
      <c r="K8" s="9" t="s">
        <v>13</v>
      </c>
    </row>
    <row r="9" spans="1:11" x14ac:dyDescent="0.2">
      <c r="A9" s="6" t="s">
        <v>14</v>
      </c>
      <c r="C9" s="91"/>
      <c r="D9" s="91"/>
      <c r="E9" s="91"/>
      <c r="F9" s="91"/>
      <c r="G9" s="91"/>
      <c r="H9" s="91"/>
      <c r="I9" s="91"/>
      <c r="J9" s="3" t="s">
        <v>15</v>
      </c>
      <c r="K9" s="9" t="s">
        <v>16</v>
      </c>
    </row>
    <row r="10" spans="1:11" ht="12.75" customHeight="1" x14ac:dyDescent="0.2">
      <c r="A10" s="1" t="s">
        <v>17</v>
      </c>
      <c r="C10" s="91" t="s">
        <v>18</v>
      </c>
      <c r="D10" s="91"/>
      <c r="E10" s="91"/>
      <c r="F10" s="91"/>
      <c r="G10" s="91"/>
      <c r="H10" s="91"/>
      <c r="I10" s="91"/>
      <c r="J10" s="3" t="s">
        <v>230</v>
      </c>
      <c r="K10" s="9">
        <v>41612158</v>
      </c>
    </row>
    <row r="11" spans="1:11" x14ac:dyDescent="0.2">
      <c r="A11" s="1" t="s">
        <v>19</v>
      </c>
      <c r="J11" s="3"/>
      <c r="K11" s="9"/>
    </row>
    <row r="12" spans="1:11" ht="13.5" thickBot="1" x14ac:dyDescent="0.25">
      <c r="A12" s="1" t="s">
        <v>20</v>
      </c>
      <c r="J12" s="3" t="s">
        <v>21</v>
      </c>
      <c r="K12" s="10" t="s">
        <v>22</v>
      </c>
    </row>
    <row r="13" spans="1:11" ht="6" customHeight="1" x14ac:dyDescent="0.2"/>
    <row r="14" spans="1:11" x14ac:dyDescent="0.2">
      <c r="A14" s="92" t="s">
        <v>23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5.25" customHeight="1" x14ac:dyDescent="0.2"/>
    <row r="16" spans="1:11" ht="61.5" customHeight="1" x14ac:dyDescent="0.2">
      <c r="A16" s="70" t="s">
        <v>24</v>
      </c>
      <c r="B16" s="11" t="s">
        <v>25</v>
      </c>
      <c r="C16" s="11" t="s">
        <v>26</v>
      </c>
      <c r="D16" s="11"/>
      <c r="E16" s="11" t="s">
        <v>27</v>
      </c>
      <c r="F16" s="11" t="s">
        <v>27</v>
      </c>
      <c r="G16" s="93" t="s">
        <v>28</v>
      </c>
      <c r="H16" s="93"/>
      <c r="I16" s="93"/>
      <c r="J16" s="93"/>
      <c r="K16" s="11" t="s">
        <v>29</v>
      </c>
    </row>
    <row r="17" spans="1:11" ht="38.25" x14ac:dyDescent="0.2">
      <c r="A17" s="70"/>
      <c r="B17" s="11"/>
      <c r="C17" s="11"/>
      <c r="D17" s="11" t="s">
        <v>30</v>
      </c>
      <c r="E17" s="11"/>
      <c r="F17" s="11"/>
      <c r="G17" s="11" t="s">
        <v>31</v>
      </c>
      <c r="H17" s="11" t="s">
        <v>32</v>
      </c>
      <c r="I17" s="11" t="s">
        <v>33</v>
      </c>
      <c r="J17" s="11" t="s">
        <v>34</v>
      </c>
      <c r="K17" s="11"/>
    </row>
    <row r="18" spans="1:11" ht="13.5" thickBot="1" x14ac:dyDescent="0.25">
      <c r="A18" s="12" t="s">
        <v>35</v>
      </c>
      <c r="B18" s="12" t="s">
        <v>36</v>
      </c>
      <c r="C18" s="12" t="s">
        <v>37</v>
      </c>
      <c r="D18" s="12"/>
      <c r="E18" s="12" t="s">
        <v>38</v>
      </c>
      <c r="F18" s="12">
        <v>4</v>
      </c>
      <c r="G18" s="12">
        <v>5</v>
      </c>
      <c r="H18" s="12">
        <v>6</v>
      </c>
      <c r="I18" s="12">
        <v>7</v>
      </c>
      <c r="J18" s="13">
        <v>8</v>
      </c>
      <c r="K18" s="12">
        <v>9</v>
      </c>
    </row>
    <row r="19" spans="1:11" x14ac:dyDescent="0.2">
      <c r="A19" s="14" t="s">
        <v>39</v>
      </c>
      <c r="B19" s="15" t="s">
        <v>40</v>
      </c>
      <c r="C19" s="16" t="s">
        <v>41</v>
      </c>
      <c r="D19" s="17">
        <f>D21+D23+D25+D26+D28+D35</f>
        <v>2315984</v>
      </c>
      <c r="E19" s="18">
        <f>E21+E23+E26+E28+E35+E25</f>
        <v>4315984</v>
      </c>
      <c r="F19" s="18">
        <f>SUM(F20:F36)</f>
        <v>32006234</v>
      </c>
      <c r="G19" s="18">
        <f>SUM(G20:G36)</f>
        <v>173419.1399999978</v>
      </c>
      <c r="H19" s="18" t="s">
        <v>42</v>
      </c>
      <c r="I19" s="18" t="s">
        <v>42</v>
      </c>
      <c r="J19" s="18">
        <f>SUM(J20:J36)</f>
        <v>173419.1399999978</v>
      </c>
      <c r="K19" s="18">
        <f>SUM(K20:K36)</f>
        <v>26467233.399999999</v>
      </c>
    </row>
    <row r="20" spans="1:11" ht="9.75" customHeight="1" x14ac:dyDescent="0.2">
      <c r="A20" s="19" t="s">
        <v>43</v>
      </c>
      <c r="B20" s="20"/>
      <c r="C20" s="21"/>
      <c r="D20" s="21"/>
      <c r="E20" s="22"/>
      <c r="F20" s="22"/>
      <c r="G20" s="23"/>
      <c r="H20" s="22"/>
      <c r="I20" s="24"/>
      <c r="J20" s="25"/>
      <c r="K20" s="26"/>
    </row>
    <row r="21" spans="1:11" s="34" customFormat="1" ht="57.75" customHeight="1" x14ac:dyDescent="0.25">
      <c r="A21" s="27" t="s">
        <v>44</v>
      </c>
      <c r="B21" s="28" t="s">
        <v>45</v>
      </c>
      <c r="C21" s="29" t="s">
        <v>46</v>
      </c>
      <c r="D21" s="30">
        <v>1083333.33</v>
      </c>
      <c r="E21" s="30">
        <f>D21*2</f>
        <v>2166666.66</v>
      </c>
      <c r="F21" s="30">
        <v>4712300</v>
      </c>
      <c r="G21" s="71">
        <v>3721808.87</v>
      </c>
      <c r="H21" s="31" t="s">
        <v>42</v>
      </c>
      <c r="I21" s="31" t="s">
        <v>42</v>
      </c>
      <c r="J21" s="32">
        <f t="shared" ref="J21:J35" si="0">G21</f>
        <v>3721808.87</v>
      </c>
      <c r="K21" s="33">
        <f>F21-G21</f>
        <v>990491.12999999989</v>
      </c>
    </row>
    <row r="22" spans="1:11" s="34" customFormat="1" ht="69.75" customHeight="1" x14ac:dyDescent="0.25">
      <c r="A22" s="35" t="s">
        <v>47</v>
      </c>
      <c r="B22" s="28" t="s">
        <v>48</v>
      </c>
      <c r="C22" s="29" t="s">
        <v>49</v>
      </c>
      <c r="D22" s="30">
        <v>1083333.33</v>
      </c>
      <c r="E22" s="30">
        <f>D22*2</f>
        <v>2166666.66</v>
      </c>
      <c r="F22" s="30">
        <v>0</v>
      </c>
      <c r="G22" s="71"/>
      <c r="H22" s="31" t="s">
        <v>42</v>
      </c>
      <c r="I22" s="31" t="s">
        <v>42</v>
      </c>
      <c r="J22" s="32">
        <f>G22</f>
        <v>0</v>
      </c>
      <c r="K22" s="33">
        <f t="shared" ref="K22:K35" si="1">F22-G22</f>
        <v>0</v>
      </c>
    </row>
    <row r="23" spans="1:11" s="34" customFormat="1" ht="45" customHeight="1" x14ac:dyDescent="0.25">
      <c r="A23" s="27" t="s">
        <v>50</v>
      </c>
      <c r="B23" s="28" t="s">
        <v>51</v>
      </c>
      <c r="C23" s="29" t="s">
        <v>52</v>
      </c>
      <c r="D23" s="30">
        <v>0</v>
      </c>
      <c r="E23" s="30">
        <f>D23*2</f>
        <v>0</v>
      </c>
      <c r="F23" s="30">
        <v>0</v>
      </c>
      <c r="G23" s="71">
        <v>862297.22</v>
      </c>
      <c r="H23" s="31" t="s">
        <v>42</v>
      </c>
      <c r="I23" s="31" t="s">
        <v>42</v>
      </c>
      <c r="J23" s="32">
        <f t="shared" si="0"/>
        <v>862297.22</v>
      </c>
      <c r="K23" s="33">
        <v>0</v>
      </c>
    </row>
    <row r="24" spans="1:11" s="34" customFormat="1" ht="83.25" customHeight="1" x14ac:dyDescent="0.25">
      <c r="A24" s="35" t="s">
        <v>53</v>
      </c>
      <c r="B24" s="28" t="s">
        <v>54</v>
      </c>
      <c r="C24" s="29" t="s">
        <v>55</v>
      </c>
      <c r="D24" s="30">
        <v>0</v>
      </c>
      <c r="E24" s="30">
        <v>0</v>
      </c>
      <c r="F24" s="30">
        <v>0</v>
      </c>
      <c r="G24" s="71">
        <v>7648055.8099999996</v>
      </c>
      <c r="H24" s="31"/>
      <c r="I24" s="31"/>
      <c r="J24" s="32">
        <f>G24</f>
        <v>7648055.8099999996</v>
      </c>
      <c r="K24" s="33">
        <v>0</v>
      </c>
    </row>
    <row r="25" spans="1:11" s="34" customFormat="1" ht="82.5" customHeight="1" x14ac:dyDescent="0.25">
      <c r="A25" s="27" t="s">
        <v>56</v>
      </c>
      <c r="B25" s="28" t="s">
        <v>57</v>
      </c>
      <c r="C25" s="36" t="s">
        <v>58</v>
      </c>
      <c r="D25" s="30">
        <v>666666.67000000004</v>
      </c>
      <c r="E25" s="30">
        <f>D25*2</f>
        <v>1333333.3400000001</v>
      </c>
      <c r="F25" s="30">
        <v>19734900</v>
      </c>
      <c r="G25" s="71">
        <v>119500.02</v>
      </c>
      <c r="H25" s="31"/>
      <c r="I25" s="31"/>
      <c r="J25" s="32">
        <f t="shared" si="0"/>
        <v>119500.02</v>
      </c>
      <c r="K25" s="33">
        <f t="shared" si="1"/>
        <v>19615399.98</v>
      </c>
    </row>
    <row r="26" spans="1:11" s="34" customFormat="1" ht="32.25" customHeight="1" x14ac:dyDescent="0.25">
      <c r="A26" s="27" t="s">
        <v>59</v>
      </c>
      <c r="B26" s="28" t="s">
        <v>60</v>
      </c>
      <c r="C26" s="29" t="s">
        <v>61</v>
      </c>
      <c r="D26" s="30">
        <v>0</v>
      </c>
      <c r="E26" s="30">
        <f>D26*2</f>
        <v>0</v>
      </c>
      <c r="F26" s="30">
        <f>D26*5</f>
        <v>0</v>
      </c>
      <c r="G26" s="71">
        <v>301680.51</v>
      </c>
      <c r="H26" s="31" t="s">
        <v>42</v>
      </c>
      <c r="I26" s="31" t="s">
        <v>42</v>
      </c>
      <c r="J26" s="32">
        <f t="shared" si="0"/>
        <v>301680.51</v>
      </c>
      <c r="K26" s="33"/>
    </row>
    <row r="27" spans="1:11" s="34" customFormat="1" ht="30" customHeight="1" x14ac:dyDescent="0.25">
      <c r="A27" s="27" t="s">
        <v>141</v>
      </c>
      <c r="B27" s="28" t="s">
        <v>64</v>
      </c>
      <c r="C27" s="29" t="s">
        <v>62</v>
      </c>
      <c r="D27" s="30">
        <v>0</v>
      </c>
      <c r="E27" s="30">
        <f>D27*2</f>
        <v>0</v>
      </c>
      <c r="F27" s="30">
        <f>D27*5</f>
        <v>0</v>
      </c>
      <c r="G27" s="71">
        <v>0</v>
      </c>
      <c r="H27" s="31" t="s">
        <v>42</v>
      </c>
      <c r="I27" s="31" t="s">
        <v>42</v>
      </c>
      <c r="J27" s="32">
        <f>G27</f>
        <v>0</v>
      </c>
      <c r="K27" s="33"/>
    </row>
    <row r="28" spans="1:11" s="34" customFormat="1" ht="48.75" customHeight="1" x14ac:dyDescent="0.25">
      <c r="A28" s="27" t="s">
        <v>63</v>
      </c>
      <c r="B28" s="28" t="s">
        <v>67</v>
      </c>
      <c r="C28" s="29" t="s">
        <v>65</v>
      </c>
      <c r="D28" s="30">
        <v>315984</v>
      </c>
      <c r="E28" s="30">
        <f>D28</f>
        <v>315984</v>
      </c>
      <c r="F28" s="30">
        <v>411334</v>
      </c>
      <c r="G28" s="71">
        <v>399444</v>
      </c>
      <c r="H28" s="31" t="s">
        <v>42</v>
      </c>
      <c r="I28" s="31" t="s">
        <v>42</v>
      </c>
      <c r="J28" s="32">
        <f t="shared" si="0"/>
        <v>399444</v>
      </c>
      <c r="K28" s="33">
        <f t="shared" si="1"/>
        <v>11890</v>
      </c>
    </row>
    <row r="29" spans="1:11" s="34" customFormat="1" ht="43.5" customHeight="1" x14ac:dyDescent="0.25">
      <c r="A29" s="27" t="s">
        <v>72</v>
      </c>
      <c r="B29" s="28" t="s">
        <v>70</v>
      </c>
      <c r="C29" s="29" t="s">
        <v>229</v>
      </c>
      <c r="D29" s="30"/>
      <c r="E29" s="30"/>
      <c r="F29" s="30">
        <v>0</v>
      </c>
      <c r="G29" s="71">
        <v>-14177615</v>
      </c>
      <c r="H29" s="31"/>
      <c r="I29" s="31"/>
      <c r="J29" s="32">
        <f>G29</f>
        <v>-14177615</v>
      </c>
      <c r="K29" s="33">
        <v>0</v>
      </c>
    </row>
    <row r="30" spans="1:11" s="34" customFormat="1" ht="25.5" customHeight="1" x14ac:dyDescent="0.25">
      <c r="A30" s="27" t="s">
        <v>245</v>
      </c>
      <c r="B30" s="28" t="s">
        <v>248</v>
      </c>
      <c r="C30" s="29" t="s">
        <v>244</v>
      </c>
      <c r="D30" s="30"/>
      <c r="E30" s="30"/>
      <c r="F30" s="30">
        <v>2759000</v>
      </c>
      <c r="G30" s="71">
        <v>0</v>
      </c>
      <c r="H30" s="31"/>
      <c r="I30" s="31"/>
      <c r="J30" s="32">
        <f>G30</f>
        <v>0</v>
      </c>
      <c r="K30" s="33">
        <f t="shared" si="1"/>
        <v>2759000</v>
      </c>
    </row>
    <row r="31" spans="1:11" s="34" customFormat="1" ht="25.5" customHeight="1" x14ac:dyDescent="0.25">
      <c r="A31" s="27" t="s">
        <v>66</v>
      </c>
      <c r="B31" s="28" t="s">
        <v>76</v>
      </c>
      <c r="C31" s="29" t="s">
        <v>142</v>
      </c>
      <c r="D31" s="30"/>
      <c r="E31" s="30"/>
      <c r="F31" s="30">
        <v>2000</v>
      </c>
      <c r="G31" s="71">
        <v>2000</v>
      </c>
      <c r="H31" s="31"/>
      <c r="I31" s="31"/>
      <c r="J31" s="32">
        <f>G31</f>
        <v>2000</v>
      </c>
      <c r="K31" s="33">
        <f t="shared" si="1"/>
        <v>0</v>
      </c>
    </row>
    <row r="32" spans="1:11" s="34" customFormat="1" ht="26.25" customHeight="1" x14ac:dyDescent="0.25">
      <c r="A32" s="27" t="s">
        <v>66</v>
      </c>
      <c r="B32" s="28" t="s">
        <v>79</v>
      </c>
      <c r="C32" s="29" t="s">
        <v>68</v>
      </c>
      <c r="D32" s="30"/>
      <c r="E32" s="30"/>
      <c r="F32" s="30">
        <v>0</v>
      </c>
      <c r="G32" s="71">
        <v>0</v>
      </c>
      <c r="H32" s="31"/>
      <c r="I32" s="31"/>
      <c r="J32" s="32">
        <f>G32</f>
        <v>0</v>
      </c>
      <c r="K32" s="33">
        <f t="shared" si="1"/>
        <v>0</v>
      </c>
    </row>
    <row r="33" spans="1:18" s="34" customFormat="1" ht="30.75" customHeight="1" x14ac:dyDescent="0.25">
      <c r="A33" s="27" t="s">
        <v>69</v>
      </c>
      <c r="B33" s="28" t="s">
        <v>249</v>
      </c>
      <c r="C33" s="29" t="s">
        <v>71</v>
      </c>
      <c r="D33" s="30"/>
      <c r="E33" s="30"/>
      <c r="F33" s="30">
        <v>0</v>
      </c>
      <c r="G33" s="71">
        <v>0</v>
      </c>
      <c r="H33" s="31"/>
      <c r="I33" s="31"/>
      <c r="J33" s="32">
        <f t="shared" si="0"/>
        <v>0</v>
      </c>
      <c r="K33" s="33"/>
    </row>
    <row r="34" spans="1:18" s="34" customFormat="1" ht="48.75" customHeight="1" x14ac:dyDescent="0.25">
      <c r="A34" s="27" t="s">
        <v>73</v>
      </c>
      <c r="B34" s="28" t="s">
        <v>250</v>
      </c>
      <c r="C34" s="29" t="s">
        <v>74</v>
      </c>
      <c r="D34" s="30"/>
      <c r="E34" s="30"/>
      <c r="F34" s="30">
        <v>0</v>
      </c>
      <c r="G34" s="71">
        <v>0</v>
      </c>
      <c r="H34" s="31"/>
      <c r="I34" s="31"/>
      <c r="J34" s="32">
        <f t="shared" si="0"/>
        <v>0</v>
      </c>
      <c r="K34" s="33"/>
    </row>
    <row r="35" spans="1:18" s="34" customFormat="1" ht="21.75" customHeight="1" x14ac:dyDescent="0.25">
      <c r="A35" s="27" t="s">
        <v>75</v>
      </c>
      <c r="B35" s="28" t="s">
        <v>251</v>
      </c>
      <c r="C35" s="29" t="s">
        <v>77</v>
      </c>
      <c r="D35" s="31">
        <v>250000</v>
      </c>
      <c r="E35" s="30">
        <f>D35*2</f>
        <v>500000</v>
      </c>
      <c r="F35" s="30">
        <v>1586700</v>
      </c>
      <c r="G35" s="71">
        <v>278551.59999999998</v>
      </c>
      <c r="H35" s="31" t="s">
        <v>42</v>
      </c>
      <c r="I35" s="31" t="s">
        <v>42</v>
      </c>
      <c r="J35" s="32">
        <f t="shared" si="0"/>
        <v>278551.59999999998</v>
      </c>
      <c r="K35" s="33">
        <f t="shared" si="1"/>
        <v>1308148.3999999999</v>
      </c>
    </row>
    <row r="36" spans="1:18" s="39" customFormat="1" ht="44.25" customHeight="1" thickBot="1" x14ac:dyDescent="0.25">
      <c r="A36" s="37" t="s">
        <v>78</v>
      </c>
      <c r="B36" s="28" t="s">
        <v>252</v>
      </c>
      <c r="C36" s="68" t="s">
        <v>80</v>
      </c>
      <c r="D36" s="38">
        <v>624999.99</v>
      </c>
      <c r="E36" s="38">
        <v>474805.37</v>
      </c>
      <c r="F36" s="66">
        <v>2800000</v>
      </c>
      <c r="G36" s="72">
        <v>1017696.11</v>
      </c>
      <c r="H36" s="66"/>
      <c r="I36" s="66"/>
      <c r="J36" s="85">
        <f t="shared" ref="J36" si="2">G36</f>
        <v>1017696.11</v>
      </c>
      <c r="K36" s="67">
        <f t="shared" ref="K36" si="3">F36-G36</f>
        <v>1782303.8900000001</v>
      </c>
    </row>
    <row r="37" spans="1:18" x14ac:dyDescent="0.2">
      <c r="A37" s="40"/>
      <c r="B37" s="41"/>
      <c r="C37" s="41"/>
      <c r="D37" s="42"/>
      <c r="E37" s="41"/>
      <c r="F37" s="41"/>
      <c r="G37" s="41"/>
      <c r="H37" s="41"/>
      <c r="I37" s="41"/>
      <c r="J37" s="41"/>
      <c r="K37" s="41"/>
    </row>
    <row r="38" spans="1:18" ht="24.95" customHeight="1" x14ac:dyDescent="0.2">
      <c r="A38" s="43"/>
      <c r="B38" s="44"/>
      <c r="C38" s="44"/>
      <c r="D38" s="44"/>
      <c r="E38" s="44"/>
      <c r="F38" s="44"/>
      <c r="G38" s="45"/>
      <c r="H38" s="46"/>
      <c r="I38" s="44"/>
      <c r="J38" s="45"/>
      <c r="K38" s="44"/>
      <c r="L38" s="42"/>
      <c r="M38" s="42"/>
      <c r="N38" s="42"/>
      <c r="O38" s="42"/>
      <c r="P38" s="42"/>
      <c r="Q38" s="42"/>
      <c r="R38" s="42"/>
    </row>
    <row r="39" spans="1:18" ht="24.95" customHeight="1" x14ac:dyDescent="0.2">
      <c r="A39" s="43"/>
      <c r="B39" s="44"/>
      <c r="C39" s="44"/>
      <c r="D39" s="44"/>
      <c r="E39" s="46"/>
      <c r="F39" s="46"/>
      <c r="G39" s="46"/>
      <c r="H39" s="46"/>
      <c r="I39" s="46"/>
      <c r="J39" s="46"/>
      <c r="K39" s="46"/>
      <c r="L39" s="42"/>
      <c r="M39" s="42"/>
      <c r="N39" s="42"/>
      <c r="O39" s="42"/>
      <c r="P39" s="42"/>
      <c r="Q39" s="42"/>
      <c r="R39" s="42"/>
    </row>
    <row r="40" spans="1:18" ht="24.95" customHeight="1" x14ac:dyDescent="0.2">
      <c r="A40" s="47"/>
      <c r="B40" s="44"/>
      <c r="C40" s="44"/>
      <c r="D40" s="44"/>
      <c r="E40" s="44"/>
      <c r="F40" s="44"/>
      <c r="G40" s="44"/>
      <c r="H40" s="46"/>
      <c r="I40" s="46"/>
      <c r="J40" s="46"/>
      <c r="K40" s="44"/>
      <c r="L40" s="42"/>
      <c r="M40" s="42"/>
      <c r="N40" s="42"/>
      <c r="O40" s="42"/>
      <c r="P40" s="42"/>
      <c r="Q40" s="42"/>
      <c r="R40" s="42"/>
    </row>
    <row r="41" spans="1:18" ht="4.5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</sheetData>
  <mergeCells count="5">
    <mergeCell ref="B5:I5"/>
    <mergeCell ref="C6:I9"/>
    <mergeCell ref="C10:I10"/>
    <mergeCell ref="A14:K14"/>
    <mergeCell ref="G16:J16"/>
  </mergeCells>
  <pageMargins left="0.15748031496062992" right="0.15748031496062992" top="0.23622047244094491" bottom="0.15748031496062992" header="0.31496062992125984" footer="0.31496062992125984"/>
  <pageSetup paperSize="9" scale="97" fitToHeight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workbookViewId="0">
      <selection activeCell="B107" sqref="B107"/>
    </sheetView>
  </sheetViews>
  <sheetFormatPr defaultColWidth="8.85546875" defaultRowHeight="12.75" x14ac:dyDescent="0.2"/>
  <cols>
    <col min="1" max="1" width="29.42578125" style="63" customWidth="1"/>
    <col min="2" max="2" width="5" style="63" customWidth="1"/>
    <col min="3" max="3" width="26.7109375" style="63" customWidth="1"/>
    <col min="4" max="4" width="13.7109375" style="63" customWidth="1"/>
    <col min="5" max="6" width="13.5703125" style="63" customWidth="1"/>
    <col min="7" max="8" width="3.140625" style="63" customWidth="1"/>
    <col min="9" max="9" width="13.28515625" style="63" customWidth="1"/>
    <col min="10" max="10" width="13.85546875" style="63" customWidth="1"/>
    <col min="11" max="11" width="12.85546875" style="63" customWidth="1"/>
    <col min="12" max="12" width="10" style="63" hidden="1" customWidth="1"/>
    <col min="13" max="16" width="9.140625" style="63" hidden="1" customWidth="1"/>
    <col min="17" max="19" width="0" style="63" hidden="1" customWidth="1"/>
    <col min="20" max="20" width="12.5703125" style="63" customWidth="1"/>
    <col min="21" max="256" width="8.85546875" style="63"/>
    <col min="257" max="257" width="29.42578125" style="63" customWidth="1"/>
    <col min="258" max="258" width="5" style="63" customWidth="1"/>
    <col min="259" max="259" width="26.7109375" style="63" customWidth="1"/>
    <col min="260" max="260" width="13.7109375" style="63" customWidth="1"/>
    <col min="261" max="262" width="13.5703125" style="63" customWidth="1"/>
    <col min="263" max="264" width="3.140625" style="63" customWidth="1"/>
    <col min="265" max="265" width="13.28515625" style="63" customWidth="1"/>
    <col min="266" max="266" width="13.85546875" style="63" customWidth="1"/>
    <col min="267" max="267" width="12.85546875" style="63" customWidth="1"/>
    <col min="268" max="275" width="0" style="63" hidden="1" customWidth="1"/>
    <col min="276" max="276" width="12.5703125" style="63" customWidth="1"/>
    <col min="277" max="512" width="8.85546875" style="63"/>
    <col min="513" max="513" width="29.42578125" style="63" customWidth="1"/>
    <col min="514" max="514" width="5" style="63" customWidth="1"/>
    <col min="515" max="515" width="26.7109375" style="63" customWidth="1"/>
    <col min="516" max="516" width="13.7109375" style="63" customWidth="1"/>
    <col min="517" max="518" width="13.5703125" style="63" customWidth="1"/>
    <col min="519" max="520" width="3.140625" style="63" customWidth="1"/>
    <col min="521" max="521" width="13.28515625" style="63" customWidth="1"/>
    <col min="522" max="522" width="13.85546875" style="63" customWidth="1"/>
    <col min="523" max="523" width="12.85546875" style="63" customWidth="1"/>
    <col min="524" max="531" width="0" style="63" hidden="1" customWidth="1"/>
    <col min="532" max="532" width="12.5703125" style="63" customWidth="1"/>
    <col min="533" max="768" width="8.85546875" style="63"/>
    <col min="769" max="769" width="29.42578125" style="63" customWidth="1"/>
    <col min="770" max="770" width="5" style="63" customWidth="1"/>
    <col min="771" max="771" width="26.7109375" style="63" customWidth="1"/>
    <col min="772" max="772" width="13.7109375" style="63" customWidth="1"/>
    <col min="773" max="774" width="13.5703125" style="63" customWidth="1"/>
    <col min="775" max="776" width="3.140625" style="63" customWidth="1"/>
    <col min="777" max="777" width="13.28515625" style="63" customWidth="1"/>
    <col min="778" max="778" width="13.85546875" style="63" customWidth="1"/>
    <col min="779" max="779" width="12.85546875" style="63" customWidth="1"/>
    <col min="780" max="787" width="0" style="63" hidden="1" customWidth="1"/>
    <col min="788" max="788" width="12.5703125" style="63" customWidth="1"/>
    <col min="789" max="1024" width="8.85546875" style="63"/>
    <col min="1025" max="1025" width="29.42578125" style="63" customWidth="1"/>
    <col min="1026" max="1026" width="5" style="63" customWidth="1"/>
    <col min="1027" max="1027" width="26.7109375" style="63" customWidth="1"/>
    <col min="1028" max="1028" width="13.7109375" style="63" customWidth="1"/>
    <col min="1029" max="1030" width="13.5703125" style="63" customWidth="1"/>
    <col min="1031" max="1032" width="3.140625" style="63" customWidth="1"/>
    <col min="1033" max="1033" width="13.28515625" style="63" customWidth="1"/>
    <col min="1034" max="1034" width="13.85546875" style="63" customWidth="1"/>
    <col min="1035" max="1035" width="12.85546875" style="63" customWidth="1"/>
    <col min="1036" max="1043" width="0" style="63" hidden="1" customWidth="1"/>
    <col min="1044" max="1044" width="12.5703125" style="63" customWidth="1"/>
    <col min="1045" max="1280" width="8.85546875" style="63"/>
    <col min="1281" max="1281" width="29.42578125" style="63" customWidth="1"/>
    <col min="1282" max="1282" width="5" style="63" customWidth="1"/>
    <col min="1283" max="1283" width="26.7109375" style="63" customWidth="1"/>
    <col min="1284" max="1284" width="13.7109375" style="63" customWidth="1"/>
    <col min="1285" max="1286" width="13.5703125" style="63" customWidth="1"/>
    <col min="1287" max="1288" width="3.140625" style="63" customWidth="1"/>
    <col min="1289" max="1289" width="13.28515625" style="63" customWidth="1"/>
    <col min="1290" max="1290" width="13.85546875" style="63" customWidth="1"/>
    <col min="1291" max="1291" width="12.85546875" style="63" customWidth="1"/>
    <col min="1292" max="1299" width="0" style="63" hidden="1" customWidth="1"/>
    <col min="1300" max="1300" width="12.5703125" style="63" customWidth="1"/>
    <col min="1301" max="1536" width="8.85546875" style="63"/>
    <col min="1537" max="1537" width="29.42578125" style="63" customWidth="1"/>
    <col min="1538" max="1538" width="5" style="63" customWidth="1"/>
    <col min="1539" max="1539" width="26.7109375" style="63" customWidth="1"/>
    <col min="1540" max="1540" width="13.7109375" style="63" customWidth="1"/>
    <col min="1541" max="1542" width="13.5703125" style="63" customWidth="1"/>
    <col min="1543" max="1544" width="3.140625" style="63" customWidth="1"/>
    <col min="1545" max="1545" width="13.28515625" style="63" customWidth="1"/>
    <col min="1546" max="1546" width="13.85546875" style="63" customWidth="1"/>
    <col min="1547" max="1547" width="12.85546875" style="63" customWidth="1"/>
    <col min="1548" max="1555" width="0" style="63" hidden="1" customWidth="1"/>
    <col min="1556" max="1556" width="12.5703125" style="63" customWidth="1"/>
    <col min="1557" max="1792" width="8.85546875" style="63"/>
    <col min="1793" max="1793" width="29.42578125" style="63" customWidth="1"/>
    <col min="1794" max="1794" width="5" style="63" customWidth="1"/>
    <col min="1795" max="1795" width="26.7109375" style="63" customWidth="1"/>
    <col min="1796" max="1796" width="13.7109375" style="63" customWidth="1"/>
    <col min="1797" max="1798" width="13.5703125" style="63" customWidth="1"/>
    <col min="1799" max="1800" width="3.140625" style="63" customWidth="1"/>
    <col min="1801" max="1801" width="13.28515625" style="63" customWidth="1"/>
    <col min="1802" max="1802" width="13.85546875" style="63" customWidth="1"/>
    <col min="1803" max="1803" width="12.85546875" style="63" customWidth="1"/>
    <col min="1804" max="1811" width="0" style="63" hidden="1" customWidth="1"/>
    <col min="1812" max="1812" width="12.5703125" style="63" customWidth="1"/>
    <col min="1813" max="2048" width="8.85546875" style="63"/>
    <col min="2049" max="2049" width="29.42578125" style="63" customWidth="1"/>
    <col min="2050" max="2050" width="5" style="63" customWidth="1"/>
    <col min="2051" max="2051" width="26.7109375" style="63" customWidth="1"/>
    <col min="2052" max="2052" width="13.7109375" style="63" customWidth="1"/>
    <col min="2053" max="2054" width="13.5703125" style="63" customWidth="1"/>
    <col min="2055" max="2056" width="3.140625" style="63" customWidth="1"/>
    <col min="2057" max="2057" width="13.28515625" style="63" customWidth="1"/>
    <col min="2058" max="2058" width="13.85546875" style="63" customWidth="1"/>
    <col min="2059" max="2059" width="12.85546875" style="63" customWidth="1"/>
    <col min="2060" max="2067" width="0" style="63" hidden="1" customWidth="1"/>
    <col min="2068" max="2068" width="12.5703125" style="63" customWidth="1"/>
    <col min="2069" max="2304" width="8.85546875" style="63"/>
    <col min="2305" max="2305" width="29.42578125" style="63" customWidth="1"/>
    <col min="2306" max="2306" width="5" style="63" customWidth="1"/>
    <col min="2307" max="2307" width="26.7109375" style="63" customWidth="1"/>
    <col min="2308" max="2308" width="13.7109375" style="63" customWidth="1"/>
    <col min="2309" max="2310" width="13.5703125" style="63" customWidth="1"/>
    <col min="2311" max="2312" width="3.140625" style="63" customWidth="1"/>
    <col min="2313" max="2313" width="13.28515625" style="63" customWidth="1"/>
    <col min="2314" max="2314" width="13.85546875" style="63" customWidth="1"/>
    <col min="2315" max="2315" width="12.85546875" style="63" customWidth="1"/>
    <col min="2316" max="2323" width="0" style="63" hidden="1" customWidth="1"/>
    <col min="2324" max="2324" width="12.5703125" style="63" customWidth="1"/>
    <col min="2325" max="2560" width="8.85546875" style="63"/>
    <col min="2561" max="2561" width="29.42578125" style="63" customWidth="1"/>
    <col min="2562" max="2562" width="5" style="63" customWidth="1"/>
    <col min="2563" max="2563" width="26.7109375" style="63" customWidth="1"/>
    <col min="2564" max="2564" width="13.7109375" style="63" customWidth="1"/>
    <col min="2565" max="2566" width="13.5703125" style="63" customWidth="1"/>
    <col min="2567" max="2568" width="3.140625" style="63" customWidth="1"/>
    <col min="2569" max="2569" width="13.28515625" style="63" customWidth="1"/>
    <col min="2570" max="2570" width="13.85546875" style="63" customWidth="1"/>
    <col min="2571" max="2571" width="12.85546875" style="63" customWidth="1"/>
    <col min="2572" max="2579" width="0" style="63" hidden="1" customWidth="1"/>
    <col min="2580" max="2580" width="12.5703125" style="63" customWidth="1"/>
    <col min="2581" max="2816" width="8.85546875" style="63"/>
    <col min="2817" max="2817" width="29.42578125" style="63" customWidth="1"/>
    <col min="2818" max="2818" width="5" style="63" customWidth="1"/>
    <col min="2819" max="2819" width="26.7109375" style="63" customWidth="1"/>
    <col min="2820" max="2820" width="13.7109375" style="63" customWidth="1"/>
    <col min="2821" max="2822" width="13.5703125" style="63" customWidth="1"/>
    <col min="2823" max="2824" width="3.140625" style="63" customWidth="1"/>
    <col min="2825" max="2825" width="13.28515625" style="63" customWidth="1"/>
    <col min="2826" max="2826" width="13.85546875" style="63" customWidth="1"/>
    <col min="2827" max="2827" width="12.85546875" style="63" customWidth="1"/>
    <col min="2828" max="2835" width="0" style="63" hidden="1" customWidth="1"/>
    <col min="2836" max="2836" width="12.5703125" style="63" customWidth="1"/>
    <col min="2837" max="3072" width="8.85546875" style="63"/>
    <col min="3073" max="3073" width="29.42578125" style="63" customWidth="1"/>
    <col min="3074" max="3074" width="5" style="63" customWidth="1"/>
    <col min="3075" max="3075" width="26.7109375" style="63" customWidth="1"/>
    <col min="3076" max="3076" width="13.7109375" style="63" customWidth="1"/>
    <col min="3077" max="3078" width="13.5703125" style="63" customWidth="1"/>
    <col min="3079" max="3080" width="3.140625" style="63" customWidth="1"/>
    <col min="3081" max="3081" width="13.28515625" style="63" customWidth="1"/>
    <col min="3082" max="3082" width="13.85546875" style="63" customWidth="1"/>
    <col min="3083" max="3083" width="12.85546875" style="63" customWidth="1"/>
    <col min="3084" max="3091" width="0" style="63" hidden="1" customWidth="1"/>
    <col min="3092" max="3092" width="12.5703125" style="63" customWidth="1"/>
    <col min="3093" max="3328" width="8.85546875" style="63"/>
    <col min="3329" max="3329" width="29.42578125" style="63" customWidth="1"/>
    <col min="3330" max="3330" width="5" style="63" customWidth="1"/>
    <col min="3331" max="3331" width="26.7109375" style="63" customWidth="1"/>
    <col min="3332" max="3332" width="13.7109375" style="63" customWidth="1"/>
    <col min="3333" max="3334" width="13.5703125" style="63" customWidth="1"/>
    <col min="3335" max="3336" width="3.140625" style="63" customWidth="1"/>
    <col min="3337" max="3337" width="13.28515625" style="63" customWidth="1"/>
    <col min="3338" max="3338" width="13.85546875" style="63" customWidth="1"/>
    <col min="3339" max="3339" width="12.85546875" style="63" customWidth="1"/>
    <col min="3340" max="3347" width="0" style="63" hidden="1" customWidth="1"/>
    <col min="3348" max="3348" width="12.5703125" style="63" customWidth="1"/>
    <col min="3349" max="3584" width="8.85546875" style="63"/>
    <col min="3585" max="3585" width="29.42578125" style="63" customWidth="1"/>
    <col min="3586" max="3586" width="5" style="63" customWidth="1"/>
    <col min="3587" max="3587" width="26.7109375" style="63" customWidth="1"/>
    <col min="3588" max="3588" width="13.7109375" style="63" customWidth="1"/>
    <col min="3589" max="3590" width="13.5703125" style="63" customWidth="1"/>
    <col min="3591" max="3592" width="3.140625" style="63" customWidth="1"/>
    <col min="3593" max="3593" width="13.28515625" style="63" customWidth="1"/>
    <col min="3594" max="3594" width="13.85546875" style="63" customWidth="1"/>
    <col min="3595" max="3595" width="12.85546875" style="63" customWidth="1"/>
    <col min="3596" max="3603" width="0" style="63" hidden="1" customWidth="1"/>
    <col min="3604" max="3604" width="12.5703125" style="63" customWidth="1"/>
    <col min="3605" max="3840" width="8.85546875" style="63"/>
    <col min="3841" max="3841" width="29.42578125" style="63" customWidth="1"/>
    <col min="3842" max="3842" width="5" style="63" customWidth="1"/>
    <col min="3843" max="3843" width="26.7109375" style="63" customWidth="1"/>
    <col min="3844" max="3844" width="13.7109375" style="63" customWidth="1"/>
    <col min="3845" max="3846" width="13.5703125" style="63" customWidth="1"/>
    <col min="3847" max="3848" width="3.140625" style="63" customWidth="1"/>
    <col min="3849" max="3849" width="13.28515625" style="63" customWidth="1"/>
    <col min="3850" max="3850" width="13.85546875" style="63" customWidth="1"/>
    <col min="3851" max="3851" width="12.85546875" style="63" customWidth="1"/>
    <col min="3852" max="3859" width="0" style="63" hidden="1" customWidth="1"/>
    <col min="3860" max="3860" width="12.5703125" style="63" customWidth="1"/>
    <col min="3861" max="4096" width="8.85546875" style="63"/>
    <col min="4097" max="4097" width="29.42578125" style="63" customWidth="1"/>
    <col min="4098" max="4098" width="5" style="63" customWidth="1"/>
    <col min="4099" max="4099" width="26.7109375" style="63" customWidth="1"/>
    <col min="4100" max="4100" width="13.7109375" style="63" customWidth="1"/>
    <col min="4101" max="4102" width="13.5703125" style="63" customWidth="1"/>
    <col min="4103" max="4104" width="3.140625" style="63" customWidth="1"/>
    <col min="4105" max="4105" width="13.28515625" style="63" customWidth="1"/>
    <col min="4106" max="4106" width="13.85546875" style="63" customWidth="1"/>
    <col min="4107" max="4107" width="12.85546875" style="63" customWidth="1"/>
    <col min="4108" max="4115" width="0" style="63" hidden="1" customWidth="1"/>
    <col min="4116" max="4116" width="12.5703125" style="63" customWidth="1"/>
    <col min="4117" max="4352" width="8.85546875" style="63"/>
    <col min="4353" max="4353" width="29.42578125" style="63" customWidth="1"/>
    <col min="4354" max="4354" width="5" style="63" customWidth="1"/>
    <col min="4355" max="4355" width="26.7109375" style="63" customWidth="1"/>
    <col min="4356" max="4356" width="13.7109375" style="63" customWidth="1"/>
    <col min="4357" max="4358" width="13.5703125" style="63" customWidth="1"/>
    <col min="4359" max="4360" width="3.140625" style="63" customWidth="1"/>
    <col min="4361" max="4361" width="13.28515625" style="63" customWidth="1"/>
    <col min="4362" max="4362" width="13.85546875" style="63" customWidth="1"/>
    <col min="4363" max="4363" width="12.85546875" style="63" customWidth="1"/>
    <col min="4364" max="4371" width="0" style="63" hidden="1" customWidth="1"/>
    <col min="4372" max="4372" width="12.5703125" style="63" customWidth="1"/>
    <col min="4373" max="4608" width="8.85546875" style="63"/>
    <col min="4609" max="4609" width="29.42578125" style="63" customWidth="1"/>
    <col min="4610" max="4610" width="5" style="63" customWidth="1"/>
    <col min="4611" max="4611" width="26.7109375" style="63" customWidth="1"/>
    <col min="4612" max="4612" width="13.7109375" style="63" customWidth="1"/>
    <col min="4613" max="4614" width="13.5703125" style="63" customWidth="1"/>
    <col min="4615" max="4616" width="3.140625" style="63" customWidth="1"/>
    <col min="4617" max="4617" width="13.28515625" style="63" customWidth="1"/>
    <col min="4618" max="4618" width="13.85546875" style="63" customWidth="1"/>
    <col min="4619" max="4619" width="12.85546875" style="63" customWidth="1"/>
    <col min="4620" max="4627" width="0" style="63" hidden="1" customWidth="1"/>
    <col min="4628" max="4628" width="12.5703125" style="63" customWidth="1"/>
    <col min="4629" max="4864" width="8.85546875" style="63"/>
    <col min="4865" max="4865" width="29.42578125" style="63" customWidth="1"/>
    <col min="4866" max="4866" width="5" style="63" customWidth="1"/>
    <col min="4867" max="4867" width="26.7109375" style="63" customWidth="1"/>
    <col min="4868" max="4868" width="13.7109375" style="63" customWidth="1"/>
    <col min="4869" max="4870" width="13.5703125" style="63" customWidth="1"/>
    <col min="4871" max="4872" width="3.140625" style="63" customWidth="1"/>
    <col min="4873" max="4873" width="13.28515625" style="63" customWidth="1"/>
    <col min="4874" max="4874" width="13.85546875" style="63" customWidth="1"/>
    <col min="4875" max="4875" width="12.85546875" style="63" customWidth="1"/>
    <col min="4876" max="4883" width="0" style="63" hidden="1" customWidth="1"/>
    <col min="4884" max="4884" width="12.5703125" style="63" customWidth="1"/>
    <col min="4885" max="5120" width="8.85546875" style="63"/>
    <col min="5121" max="5121" width="29.42578125" style="63" customWidth="1"/>
    <col min="5122" max="5122" width="5" style="63" customWidth="1"/>
    <col min="5123" max="5123" width="26.7109375" style="63" customWidth="1"/>
    <col min="5124" max="5124" width="13.7109375" style="63" customWidth="1"/>
    <col min="5125" max="5126" width="13.5703125" style="63" customWidth="1"/>
    <col min="5127" max="5128" width="3.140625" style="63" customWidth="1"/>
    <col min="5129" max="5129" width="13.28515625" style="63" customWidth="1"/>
    <col min="5130" max="5130" width="13.85546875" style="63" customWidth="1"/>
    <col min="5131" max="5131" width="12.85546875" style="63" customWidth="1"/>
    <col min="5132" max="5139" width="0" style="63" hidden="1" customWidth="1"/>
    <col min="5140" max="5140" width="12.5703125" style="63" customWidth="1"/>
    <col min="5141" max="5376" width="8.85546875" style="63"/>
    <col min="5377" max="5377" width="29.42578125" style="63" customWidth="1"/>
    <col min="5378" max="5378" width="5" style="63" customWidth="1"/>
    <col min="5379" max="5379" width="26.7109375" style="63" customWidth="1"/>
    <col min="5380" max="5380" width="13.7109375" style="63" customWidth="1"/>
    <col min="5381" max="5382" width="13.5703125" style="63" customWidth="1"/>
    <col min="5383" max="5384" width="3.140625" style="63" customWidth="1"/>
    <col min="5385" max="5385" width="13.28515625" style="63" customWidth="1"/>
    <col min="5386" max="5386" width="13.85546875" style="63" customWidth="1"/>
    <col min="5387" max="5387" width="12.85546875" style="63" customWidth="1"/>
    <col min="5388" max="5395" width="0" style="63" hidden="1" customWidth="1"/>
    <col min="5396" max="5396" width="12.5703125" style="63" customWidth="1"/>
    <col min="5397" max="5632" width="8.85546875" style="63"/>
    <col min="5633" max="5633" width="29.42578125" style="63" customWidth="1"/>
    <col min="5634" max="5634" width="5" style="63" customWidth="1"/>
    <col min="5635" max="5635" width="26.7109375" style="63" customWidth="1"/>
    <col min="5636" max="5636" width="13.7109375" style="63" customWidth="1"/>
    <col min="5637" max="5638" width="13.5703125" style="63" customWidth="1"/>
    <col min="5639" max="5640" width="3.140625" style="63" customWidth="1"/>
    <col min="5641" max="5641" width="13.28515625" style="63" customWidth="1"/>
    <col min="5642" max="5642" width="13.85546875" style="63" customWidth="1"/>
    <col min="5643" max="5643" width="12.85546875" style="63" customWidth="1"/>
    <col min="5644" max="5651" width="0" style="63" hidden="1" customWidth="1"/>
    <col min="5652" max="5652" width="12.5703125" style="63" customWidth="1"/>
    <col min="5653" max="5888" width="8.85546875" style="63"/>
    <col min="5889" max="5889" width="29.42578125" style="63" customWidth="1"/>
    <col min="5890" max="5890" width="5" style="63" customWidth="1"/>
    <col min="5891" max="5891" width="26.7109375" style="63" customWidth="1"/>
    <col min="5892" max="5892" width="13.7109375" style="63" customWidth="1"/>
    <col min="5893" max="5894" width="13.5703125" style="63" customWidth="1"/>
    <col min="5895" max="5896" width="3.140625" style="63" customWidth="1"/>
    <col min="5897" max="5897" width="13.28515625" style="63" customWidth="1"/>
    <col min="5898" max="5898" width="13.85546875" style="63" customWidth="1"/>
    <col min="5899" max="5899" width="12.85546875" style="63" customWidth="1"/>
    <col min="5900" max="5907" width="0" style="63" hidden="1" customWidth="1"/>
    <col min="5908" max="5908" width="12.5703125" style="63" customWidth="1"/>
    <col min="5909" max="6144" width="8.85546875" style="63"/>
    <col min="6145" max="6145" width="29.42578125" style="63" customWidth="1"/>
    <col min="6146" max="6146" width="5" style="63" customWidth="1"/>
    <col min="6147" max="6147" width="26.7109375" style="63" customWidth="1"/>
    <col min="6148" max="6148" width="13.7109375" style="63" customWidth="1"/>
    <col min="6149" max="6150" width="13.5703125" style="63" customWidth="1"/>
    <col min="6151" max="6152" width="3.140625" style="63" customWidth="1"/>
    <col min="6153" max="6153" width="13.28515625" style="63" customWidth="1"/>
    <col min="6154" max="6154" width="13.85546875" style="63" customWidth="1"/>
    <col min="6155" max="6155" width="12.85546875" style="63" customWidth="1"/>
    <col min="6156" max="6163" width="0" style="63" hidden="1" customWidth="1"/>
    <col min="6164" max="6164" width="12.5703125" style="63" customWidth="1"/>
    <col min="6165" max="6400" width="8.85546875" style="63"/>
    <col min="6401" max="6401" width="29.42578125" style="63" customWidth="1"/>
    <col min="6402" max="6402" width="5" style="63" customWidth="1"/>
    <col min="6403" max="6403" width="26.7109375" style="63" customWidth="1"/>
    <col min="6404" max="6404" width="13.7109375" style="63" customWidth="1"/>
    <col min="6405" max="6406" width="13.5703125" style="63" customWidth="1"/>
    <col min="6407" max="6408" width="3.140625" style="63" customWidth="1"/>
    <col min="6409" max="6409" width="13.28515625" style="63" customWidth="1"/>
    <col min="6410" max="6410" width="13.85546875" style="63" customWidth="1"/>
    <col min="6411" max="6411" width="12.85546875" style="63" customWidth="1"/>
    <col min="6412" max="6419" width="0" style="63" hidden="1" customWidth="1"/>
    <col min="6420" max="6420" width="12.5703125" style="63" customWidth="1"/>
    <col min="6421" max="6656" width="8.85546875" style="63"/>
    <col min="6657" max="6657" width="29.42578125" style="63" customWidth="1"/>
    <col min="6658" max="6658" width="5" style="63" customWidth="1"/>
    <col min="6659" max="6659" width="26.7109375" style="63" customWidth="1"/>
    <col min="6660" max="6660" width="13.7109375" style="63" customWidth="1"/>
    <col min="6661" max="6662" width="13.5703125" style="63" customWidth="1"/>
    <col min="6663" max="6664" width="3.140625" style="63" customWidth="1"/>
    <col min="6665" max="6665" width="13.28515625" style="63" customWidth="1"/>
    <col min="6666" max="6666" width="13.85546875" style="63" customWidth="1"/>
    <col min="6667" max="6667" width="12.85546875" style="63" customWidth="1"/>
    <col min="6668" max="6675" width="0" style="63" hidden="1" customWidth="1"/>
    <col min="6676" max="6676" width="12.5703125" style="63" customWidth="1"/>
    <col min="6677" max="6912" width="8.85546875" style="63"/>
    <col min="6913" max="6913" width="29.42578125" style="63" customWidth="1"/>
    <col min="6914" max="6914" width="5" style="63" customWidth="1"/>
    <col min="6915" max="6915" width="26.7109375" style="63" customWidth="1"/>
    <col min="6916" max="6916" width="13.7109375" style="63" customWidth="1"/>
    <col min="6917" max="6918" width="13.5703125" style="63" customWidth="1"/>
    <col min="6919" max="6920" width="3.140625" style="63" customWidth="1"/>
    <col min="6921" max="6921" width="13.28515625" style="63" customWidth="1"/>
    <col min="6922" max="6922" width="13.85546875" style="63" customWidth="1"/>
    <col min="6923" max="6923" width="12.85546875" style="63" customWidth="1"/>
    <col min="6924" max="6931" width="0" style="63" hidden="1" customWidth="1"/>
    <col min="6932" max="6932" width="12.5703125" style="63" customWidth="1"/>
    <col min="6933" max="7168" width="8.85546875" style="63"/>
    <col min="7169" max="7169" width="29.42578125" style="63" customWidth="1"/>
    <col min="7170" max="7170" width="5" style="63" customWidth="1"/>
    <col min="7171" max="7171" width="26.7109375" style="63" customWidth="1"/>
    <col min="7172" max="7172" width="13.7109375" style="63" customWidth="1"/>
    <col min="7173" max="7174" width="13.5703125" style="63" customWidth="1"/>
    <col min="7175" max="7176" width="3.140625" style="63" customWidth="1"/>
    <col min="7177" max="7177" width="13.28515625" style="63" customWidth="1"/>
    <col min="7178" max="7178" width="13.85546875" style="63" customWidth="1"/>
    <col min="7179" max="7179" width="12.85546875" style="63" customWidth="1"/>
    <col min="7180" max="7187" width="0" style="63" hidden="1" customWidth="1"/>
    <col min="7188" max="7188" width="12.5703125" style="63" customWidth="1"/>
    <col min="7189" max="7424" width="8.85546875" style="63"/>
    <col min="7425" max="7425" width="29.42578125" style="63" customWidth="1"/>
    <col min="7426" max="7426" width="5" style="63" customWidth="1"/>
    <col min="7427" max="7427" width="26.7109375" style="63" customWidth="1"/>
    <col min="7428" max="7428" width="13.7109375" style="63" customWidth="1"/>
    <col min="7429" max="7430" width="13.5703125" style="63" customWidth="1"/>
    <col min="7431" max="7432" width="3.140625" style="63" customWidth="1"/>
    <col min="7433" max="7433" width="13.28515625" style="63" customWidth="1"/>
    <col min="7434" max="7434" width="13.85546875" style="63" customWidth="1"/>
    <col min="7435" max="7435" width="12.85546875" style="63" customWidth="1"/>
    <col min="7436" max="7443" width="0" style="63" hidden="1" customWidth="1"/>
    <col min="7444" max="7444" width="12.5703125" style="63" customWidth="1"/>
    <col min="7445" max="7680" width="8.85546875" style="63"/>
    <col min="7681" max="7681" width="29.42578125" style="63" customWidth="1"/>
    <col min="7682" max="7682" width="5" style="63" customWidth="1"/>
    <col min="7683" max="7683" width="26.7109375" style="63" customWidth="1"/>
    <col min="7684" max="7684" width="13.7109375" style="63" customWidth="1"/>
    <col min="7685" max="7686" width="13.5703125" style="63" customWidth="1"/>
    <col min="7687" max="7688" width="3.140625" style="63" customWidth="1"/>
    <col min="7689" max="7689" width="13.28515625" style="63" customWidth="1"/>
    <col min="7690" max="7690" width="13.85546875" style="63" customWidth="1"/>
    <col min="7691" max="7691" width="12.85546875" style="63" customWidth="1"/>
    <col min="7692" max="7699" width="0" style="63" hidden="1" customWidth="1"/>
    <col min="7700" max="7700" width="12.5703125" style="63" customWidth="1"/>
    <col min="7701" max="7936" width="8.85546875" style="63"/>
    <col min="7937" max="7937" width="29.42578125" style="63" customWidth="1"/>
    <col min="7938" max="7938" width="5" style="63" customWidth="1"/>
    <col min="7939" max="7939" width="26.7109375" style="63" customWidth="1"/>
    <col min="7940" max="7940" width="13.7109375" style="63" customWidth="1"/>
    <col min="7941" max="7942" width="13.5703125" style="63" customWidth="1"/>
    <col min="7943" max="7944" width="3.140625" style="63" customWidth="1"/>
    <col min="7945" max="7945" width="13.28515625" style="63" customWidth="1"/>
    <col min="7946" max="7946" width="13.85546875" style="63" customWidth="1"/>
    <col min="7947" max="7947" width="12.85546875" style="63" customWidth="1"/>
    <col min="7948" max="7955" width="0" style="63" hidden="1" customWidth="1"/>
    <col min="7956" max="7956" width="12.5703125" style="63" customWidth="1"/>
    <col min="7957" max="8192" width="8.85546875" style="63"/>
    <col min="8193" max="8193" width="29.42578125" style="63" customWidth="1"/>
    <col min="8194" max="8194" width="5" style="63" customWidth="1"/>
    <col min="8195" max="8195" width="26.7109375" style="63" customWidth="1"/>
    <col min="8196" max="8196" width="13.7109375" style="63" customWidth="1"/>
    <col min="8197" max="8198" width="13.5703125" style="63" customWidth="1"/>
    <col min="8199" max="8200" width="3.140625" style="63" customWidth="1"/>
    <col min="8201" max="8201" width="13.28515625" style="63" customWidth="1"/>
    <col min="8202" max="8202" width="13.85546875" style="63" customWidth="1"/>
    <col min="8203" max="8203" width="12.85546875" style="63" customWidth="1"/>
    <col min="8204" max="8211" width="0" style="63" hidden="1" customWidth="1"/>
    <col min="8212" max="8212" width="12.5703125" style="63" customWidth="1"/>
    <col min="8213" max="8448" width="8.85546875" style="63"/>
    <col min="8449" max="8449" width="29.42578125" style="63" customWidth="1"/>
    <col min="8450" max="8450" width="5" style="63" customWidth="1"/>
    <col min="8451" max="8451" width="26.7109375" style="63" customWidth="1"/>
    <col min="8452" max="8452" width="13.7109375" style="63" customWidth="1"/>
    <col min="8453" max="8454" width="13.5703125" style="63" customWidth="1"/>
    <col min="8455" max="8456" width="3.140625" style="63" customWidth="1"/>
    <col min="8457" max="8457" width="13.28515625" style="63" customWidth="1"/>
    <col min="8458" max="8458" width="13.85546875" style="63" customWidth="1"/>
    <col min="8459" max="8459" width="12.85546875" style="63" customWidth="1"/>
    <col min="8460" max="8467" width="0" style="63" hidden="1" customWidth="1"/>
    <col min="8468" max="8468" width="12.5703125" style="63" customWidth="1"/>
    <col min="8469" max="8704" width="8.85546875" style="63"/>
    <col min="8705" max="8705" width="29.42578125" style="63" customWidth="1"/>
    <col min="8706" max="8706" width="5" style="63" customWidth="1"/>
    <col min="8707" max="8707" width="26.7109375" style="63" customWidth="1"/>
    <col min="8708" max="8708" width="13.7109375" style="63" customWidth="1"/>
    <col min="8709" max="8710" width="13.5703125" style="63" customWidth="1"/>
    <col min="8711" max="8712" width="3.140625" style="63" customWidth="1"/>
    <col min="8713" max="8713" width="13.28515625" style="63" customWidth="1"/>
    <col min="8714" max="8714" width="13.85546875" style="63" customWidth="1"/>
    <col min="8715" max="8715" width="12.85546875" style="63" customWidth="1"/>
    <col min="8716" max="8723" width="0" style="63" hidden="1" customWidth="1"/>
    <col min="8724" max="8724" width="12.5703125" style="63" customWidth="1"/>
    <col min="8725" max="8960" width="8.85546875" style="63"/>
    <col min="8961" max="8961" width="29.42578125" style="63" customWidth="1"/>
    <col min="8962" max="8962" width="5" style="63" customWidth="1"/>
    <col min="8963" max="8963" width="26.7109375" style="63" customWidth="1"/>
    <col min="8964" max="8964" width="13.7109375" style="63" customWidth="1"/>
    <col min="8965" max="8966" width="13.5703125" style="63" customWidth="1"/>
    <col min="8967" max="8968" width="3.140625" style="63" customWidth="1"/>
    <col min="8969" max="8969" width="13.28515625" style="63" customWidth="1"/>
    <col min="8970" max="8970" width="13.85546875" style="63" customWidth="1"/>
    <col min="8971" max="8971" width="12.85546875" style="63" customWidth="1"/>
    <col min="8972" max="8979" width="0" style="63" hidden="1" customWidth="1"/>
    <col min="8980" max="8980" width="12.5703125" style="63" customWidth="1"/>
    <col min="8981" max="9216" width="8.85546875" style="63"/>
    <col min="9217" max="9217" width="29.42578125" style="63" customWidth="1"/>
    <col min="9218" max="9218" width="5" style="63" customWidth="1"/>
    <col min="9219" max="9219" width="26.7109375" style="63" customWidth="1"/>
    <col min="9220" max="9220" width="13.7109375" style="63" customWidth="1"/>
    <col min="9221" max="9222" width="13.5703125" style="63" customWidth="1"/>
    <col min="9223" max="9224" width="3.140625" style="63" customWidth="1"/>
    <col min="9225" max="9225" width="13.28515625" style="63" customWidth="1"/>
    <col min="9226" max="9226" width="13.85546875" style="63" customWidth="1"/>
    <col min="9227" max="9227" width="12.85546875" style="63" customWidth="1"/>
    <col min="9228" max="9235" width="0" style="63" hidden="1" customWidth="1"/>
    <col min="9236" max="9236" width="12.5703125" style="63" customWidth="1"/>
    <col min="9237" max="9472" width="8.85546875" style="63"/>
    <col min="9473" max="9473" width="29.42578125" style="63" customWidth="1"/>
    <col min="9474" max="9474" width="5" style="63" customWidth="1"/>
    <col min="9475" max="9475" width="26.7109375" style="63" customWidth="1"/>
    <col min="9476" max="9476" width="13.7109375" style="63" customWidth="1"/>
    <col min="9477" max="9478" width="13.5703125" style="63" customWidth="1"/>
    <col min="9479" max="9480" width="3.140625" style="63" customWidth="1"/>
    <col min="9481" max="9481" width="13.28515625" style="63" customWidth="1"/>
    <col min="9482" max="9482" width="13.85546875" style="63" customWidth="1"/>
    <col min="9483" max="9483" width="12.85546875" style="63" customWidth="1"/>
    <col min="9484" max="9491" width="0" style="63" hidden="1" customWidth="1"/>
    <col min="9492" max="9492" width="12.5703125" style="63" customWidth="1"/>
    <col min="9493" max="9728" width="8.85546875" style="63"/>
    <col min="9729" max="9729" width="29.42578125" style="63" customWidth="1"/>
    <col min="9730" max="9730" width="5" style="63" customWidth="1"/>
    <col min="9731" max="9731" width="26.7109375" style="63" customWidth="1"/>
    <col min="9732" max="9732" width="13.7109375" style="63" customWidth="1"/>
    <col min="9733" max="9734" width="13.5703125" style="63" customWidth="1"/>
    <col min="9735" max="9736" width="3.140625" style="63" customWidth="1"/>
    <col min="9737" max="9737" width="13.28515625" style="63" customWidth="1"/>
    <col min="9738" max="9738" width="13.85546875" style="63" customWidth="1"/>
    <col min="9739" max="9739" width="12.85546875" style="63" customWidth="1"/>
    <col min="9740" max="9747" width="0" style="63" hidden="1" customWidth="1"/>
    <col min="9748" max="9748" width="12.5703125" style="63" customWidth="1"/>
    <col min="9749" max="9984" width="8.85546875" style="63"/>
    <col min="9985" max="9985" width="29.42578125" style="63" customWidth="1"/>
    <col min="9986" max="9986" width="5" style="63" customWidth="1"/>
    <col min="9987" max="9987" width="26.7109375" style="63" customWidth="1"/>
    <col min="9988" max="9988" width="13.7109375" style="63" customWidth="1"/>
    <col min="9989" max="9990" width="13.5703125" style="63" customWidth="1"/>
    <col min="9991" max="9992" width="3.140625" style="63" customWidth="1"/>
    <col min="9993" max="9993" width="13.28515625" style="63" customWidth="1"/>
    <col min="9994" max="9994" width="13.85546875" style="63" customWidth="1"/>
    <col min="9995" max="9995" width="12.85546875" style="63" customWidth="1"/>
    <col min="9996" max="10003" width="0" style="63" hidden="1" customWidth="1"/>
    <col min="10004" max="10004" width="12.5703125" style="63" customWidth="1"/>
    <col min="10005" max="10240" width="8.85546875" style="63"/>
    <col min="10241" max="10241" width="29.42578125" style="63" customWidth="1"/>
    <col min="10242" max="10242" width="5" style="63" customWidth="1"/>
    <col min="10243" max="10243" width="26.7109375" style="63" customWidth="1"/>
    <col min="10244" max="10244" width="13.7109375" style="63" customWidth="1"/>
    <col min="10245" max="10246" width="13.5703125" style="63" customWidth="1"/>
    <col min="10247" max="10248" width="3.140625" style="63" customWidth="1"/>
    <col min="10249" max="10249" width="13.28515625" style="63" customWidth="1"/>
    <col min="10250" max="10250" width="13.85546875" style="63" customWidth="1"/>
    <col min="10251" max="10251" width="12.85546875" style="63" customWidth="1"/>
    <col min="10252" max="10259" width="0" style="63" hidden="1" customWidth="1"/>
    <col min="10260" max="10260" width="12.5703125" style="63" customWidth="1"/>
    <col min="10261" max="10496" width="8.85546875" style="63"/>
    <col min="10497" max="10497" width="29.42578125" style="63" customWidth="1"/>
    <col min="10498" max="10498" width="5" style="63" customWidth="1"/>
    <col min="10499" max="10499" width="26.7109375" style="63" customWidth="1"/>
    <col min="10500" max="10500" width="13.7109375" style="63" customWidth="1"/>
    <col min="10501" max="10502" width="13.5703125" style="63" customWidth="1"/>
    <col min="10503" max="10504" width="3.140625" style="63" customWidth="1"/>
    <col min="10505" max="10505" width="13.28515625" style="63" customWidth="1"/>
    <col min="10506" max="10506" width="13.85546875" style="63" customWidth="1"/>
    <col min="10507" max="10507" width="12.85546875" style="63" customWidth="1"/>
    <col min="10508" max="10515" width="0" style="63" hidden="1" customWidth="1"/>
    <col min="10516" max="10516" width="12.5703125" style="63" customWidth="1"/>
    <col min="10517" max="10752" width="8.85546875" style="63"/>
    <col min="10753" max="10753" width="29.42578125" style="63" customWidth="1"/>
    <col min="10754" max="10754" width="5" style="63" customWidth="1"/>
    <col min="10755" max="10755" width="26.7109375" style="63" customWidth="1"/>
    <col min="10756" max="10756" width="13.7109375" style="63" customWidth="1"/>
    <col min="10757" max="10758" width="13.5703125" style="63" customWidth="1"/>
    <col min="10759" max="10760" width="3.140625" style="63" customWidth="1"/>
    <col min="10761" max="10761" width="13.28515625" style="63" customWidth="1"/>
    <col min="10762" max="10762" width="13.85546875" style="63" customWidth="1"/>
    <col min="10763" max="10763" width="12.85546875" style="63" customWidth="1"/>
    <col min="10764" max="10771" width="0" style="63" hidden="1" customWidth="1"/>
    <col min="10772" max="10772" width="12.5703125" style="63" customWidth="1"/>
    <col min="10773" max="11008" width="8.85546875" style="63"/>
    <col min="11009" max="11009" width="29.42578125" style="63" customWidth="1"/>
    <col min="11010" max="11010" width="5" style="63" customWidth="1"/>
    <col min="11011" max="11011" width="26.7109375" style="63" customWidth="1"/>
    <col min="11012" max="11012" width="13.7109375" style="63" customWidth="1"/>
    <col min="11013" max="11014" width="13.5703125" style="63" customWidth="1"/>
    <col min="11015" max="11016" width="3.140625" style="63" customWidth="1"/>
    <col min="11017" max="11017" width="13.28515625" style="63" customWidth="1"/>
    <col min="11018" max="11018" width="13.85546875" style="63" customWidth="1"/>
    <col min="11019" max="11019" width="12.85546875" style="63" customWidth="1"/>
    <col min="11020" max="11027" width="0" style="63" hidden="1" customWidth="1"/>
    <col min="11028" max="11028" width="12.5703125" style="63" customWidth="1"/>
    <col min="11029" max="11264" width="8.85546875" style="63"/>
    <col min="11265" max="11265" width="29.42578125" style="63" customWidth="1"/>
    <col min="11266" max="11266" width="5" style="63" customWidth="1"/>
    <col min="11267" max="11267" width="26.7109375" style="63" customWidth="1"/>
    <col min="11268" max="11268" width="13.7109375" style="63" customWidth="1"/>
    <col min="11269" max="11270" width="13.5703125" style="63" customWidth="1"/>
    <col min="11271" max="11272" width="3.140625" style="63" customWidth="1"/>
    <col min="11273" max="11273" width="13.28515625" style="63" customWidth="1"/>
    <col min="11274" max="11274" width="13.85546875" style="63" customWidth="1"/>
    <col min="11275" max="11275" width="12.85546875" style="63" customWidth="1"/>
    <col min="11276" max="11283" width="0" style="63" hidden="1" customWidth="1"/>
    <col min="11284" max="11284" width="12.5703125" style="63" customWidth="1"/>
    <col min="11285" max="11520" width="8.85546875" style="63"/>
    <col min="11521" max="11521" width="29.42578125" style="63" customWidth="1"/>
    <col min="11522" max="11522" width="5" style="63" customWidth="1"/>
    <col min="11523" max="11523" width="26.7109375" style="63" customWidth="1"/>
    <col min="11524" max="11524" width="13.7109375" style="63" customWidth="1"/>
    <col min="11525" max="11526" width="13.5703125" style="63" customWidth="1"/>
    <col min="11527" max="11528" width="3.140625" style="63" customWidth="1"/>
    <col min="11529" max="11529" width="13.28515625" style="63" customWidth="1"/>
    <col min="11530" max="11530" width="13.85546875" style="63" customWidth="1"/>
    <col min="11531" max="11531" width="12.85546875" style="63" customWidth="1"/>
    <col min="11532" max="11539" width="0" style="63" hidden="1" customWidth="1"/>
    <col min="11540" max="11540" width="12.5703125" style="63" customWidth="1"/>
    <col min="11541" max="11776" width="8.85546875" style="63"/>
    <col min="11777" max="11777" width="29.42578125" style="63" customWidth="1"/>
    <col min="11778" max="11778" width="5" style="63" customWidth="1"/>
    <col min="11779" max="11779" width="26.7109375" style="63" customWidth="1"/>
    <col min="11780" max="11780" width="13.7109375" style="63" customWidth="1"/>
    <col min="11781" max="11782" width="13.5703125" style="63" customWidth="1"/>
    <col min="11783" max="11784" width="3.140625" style="63" customWidth="1"/>
    <col min="11785" max="11785" width="13.28515625" style="63" customWidth="1"/>
    <col min="11786" max="11786" width="13.85546875" style="63" customWidth="1"/>
    <col min="11787" max="11787" width="12.85546875" style="63" customWidth="1"/>
    <col min="11788" max="11795" width="0" style="63" hidden="1" customWidth="1"/>
    <col min="11796" max="11796" width="12.5703125" style="63" customWidth="1"/>
    <col min="11797" max="12032" width="8.85546875" style="63"/>
    <col min="12033" max="12033" width="29.42578125" style="63" customWidth="1"/>
    <col min="12034" max="12034" width="5" style="63" customWidth="1"/>
    <col min="12035" max="12035" width="26.7109375" style="63" customWidth="1"/>
    <col min="12036" max="12036" width="13.7109375" style="63" customWidth="1"/>
    <col min="12037" max="12038" width="13.5703125" style="63" customWidth="1"/>
    <col min="12039" max="12040" width="3.140625" style="63" customWidth="1"/>
    <col min="12041" max="12041" width="13.28515625" style="63" customWidth="1"/>
    <col min="12042" max="12042" width="13.85546875" style="63" customWidth="1"/>
    <col min="12043" max="12043" width="12.85546875" style="63" customWidth="1"/>
    <col min="12044" max="12051" width="0" style="63" hidden="1" customWidth="1"/>
    <col min="12052" max="12052" width="12.5703125" style="63" customWidth="1"/>
    <col min="12053" max="12288" width="8.85546875" style="63"/>
    <col min="12289" max="12289" width="29.42578125" style="63" customWidth="1"/>
    <col min="12290" max="12290" width="5" style="63" customWidth="1"/>
    <col min="12291" max="12291" width="26.7109375" style="63" customWidth="1"/>
    <col min="12292" max="12292" width="13.7109375" style="63" customWidth="1"/>
    <col min="12293" max="12294" width="13.5703125" style="63" customWidth="1"/>
    <col min="12295" max="12296" width="3.140625" style="63" customWidth="1"/>
    <col min="12297" max="12297" width="13.28515625" style="63" customWidth="1"/>
    <col min="12298" max="12298" width="13.85546875" style="63" customWidth="1"/>
    <col min="12299" max="12299" width="12.85546875" style="63" customWidth="1"/>
    <col min="12300" max="12307" width="0" style="63" hidden="1" customWidth="1"/>
    <col min="12308" max="12308" width="12.5703125" style="63" customWidth="1"/>
    <col min="12309" max="12544" width="8.85546875" style="63"/>
    <col min="12545" max="12545" width="29.42578125" style="63" customWidth="1"/>
    <col min="12546" max="12546" width="5" style="63" customWidth="1"/>
    <col min="12547" max="12547" width="26.7109375" style="63" customWidth="1"/>
    <col min="12548" max="12548" width="13.7109375" style="63" customWidth="1"/>
    <col min="12549" max="12550" width="13.5703125" style="63" customWidth="1"/>
    <col min="12551" max="12552" width="3.140625" style="63" customWidth="1"/>
    <col min="12553" max="12553" width="13.28515625" style="63" customWidth="1"/>
    <col min="12554" max="12554" width="13.85546875" style="63" customWidth="1"/>
    <col min="12555" max="12555" width="12.85546875" style="63" customWidth="1"/>
    <col min="12556" max="12563" width="0" style="63" hidden="1" customWidth="1"/>
    <col min="12564" max="12564" width="12.5703125" style="63" customWidth="1"/>
    <col min="12565" max="12800" width="8.85546875" style="63"/>
    <col min="12801" max="12801" width="29.42578125" style="63" customWidth="1"/>
    <col min="12802" max="12802" width="5" style="63" customWidth="1"/>
    <col min="12803" max="12803" width="26.7109375" style="63" customWidth="1"/>
    <col min="12804" max="12804" width="13.7109375" style="63" customWidth="1"/>
    <col min="12805" max="12806" width="13.5703125" style="63" customWidth="1"/>
    <col min="12807" max="12808" width="3.140625" style="63" customWidth="1"/>
    <col min="12809" max="12809" width="13.28515625" style="63" customWidth="1"/>
    <col min="12810" max="12810" width="13.85546875" style="63" customWidth="1"/>
    <col min="12811" max="12811" width="12.85546875" style="63" customWidth="1"/>
    <col min="12812" max="12819" width="0" style="63" hidden="1" customWidth="1"/>
    <col min="12820" max="12820" width="12.5703125" style="63" customWidth="1"/>
    <col min="12821" max="13056" width="8.85546875" style="63"/>
    <col min="13057" max="13057" width="29.42578125" style="63" customWidth="1"/>
    <col min="13058" max="13058" width="5" style="63" customWidth="1"/>
    <col min="13059" max="13059" width="26.7109375" style="63" customWidth="1"/>
    <col min="13060" max="13060" width="13.7109375" style="63" customWidth="1"/>
    <col min="13061" max="13062" width="13.5703125" style="63" customWidth="1"/>
    <col min="13063" max="13064" width="3.140625" style="63" customWidth="1"/>
    <col min="13065" max="13065" width="13.28515625" style="63" customWidth="1"/>
    <col min="13066" max="13066" width="13.85546875" style="63" customWidth="1"/>
    <col min="13067" max="13067" width="12.85546875" style="63" customWidth="1"/>
    <col min="13068" max="13075" width="0" style="63" hidden="1" customWidth="1"/>
    <col min="13076" max="13076" width="12.5703125" style="63" customWidth="1"/>
    <col min="13077" max="13312" width="8.85546875" style="63"/>
    <col min="13313" max="13313" width="29.42578125" style="63" customWidth="1"/>
    <col min="13314" max="13314" width="5" style="63" customWidth="1"/>
    <col min="13315" max="13315" width="26.7109375" style="63" customWidth="1"/>
    <col min="13316" max="13316" width="13.7109375" style="63" customWidth="1"/>
    <col min="13317" max="13318" width="13.5703125" style="63" customWidth="1"/>
    <col min="13319" max="13320" width="3.140625" style="63" customWidth="1"/>
    <col min="13321" max="13321" width="13.28515625" style="63" customWidth="1"/>
    <col min="13322" max="13322" width="13.85546875" style="63" customWidth="1"/>
    <col min="13323" max="13323" width="12.85546875" style="63" customWidth="1"/>
    <col min="13324" max="13331" width="0" style="63" hidden="1" customWidth="1"/>
    <col min="13332" max="13332" width="12.5703125" style="63" customWidth="1"/>
    <col min="13333" max="13568" width="8.85546875" style="63"/>
    <col min="13569" max="13569" width="29.42578125" style="63" customWidth="1"/>
    <col min="13570" max="13570" width="5" style="63" customWidth="1"/>
    <col min="13571" max="13571" width="26.7109375" style="63" customWidth="1"/>
    <col min="13572" max="13572" width="13.7109375" style="63" customWidth="1"/>
    <col min="13573" max="13574" width="13.5703125" style="63" customWidth="1"/>
    <col min="13575" max="13576" width="3.140625" style="63" customWidth="1"/>
    <col min="13577" max="13577" width="13.28515625" style="63" customWidth="1"/>
    <col min="13578" max="13578" width="13.85546875" style="63" customWidth="1"/>
    <col min="13579" max="13579" width="12.85546875" style="63" customWidth="1"/>
    <col min="13580" max="13587" width="0" style="63" hidden="1" customWidth="1"/>
    <col min="13588" max="13588" width="12.5703125" style="63" customWidth="1"/>
    <col min="13589" max="13824" width="8.85546875" style="63"/>
    <col min="13825" max="13825" width="29.42578125" style="63" customWidth="1"/>
    <col min="13826" max="13826" width="5" style="63" customWidth="1"/>
    <col min="13827" max="13827" width="26.7109375" style="63" customWidth="1"/>
    <col min="13828" max="13828" width="13.7109375" style="63" customWidth="1"/>
    <col min="13829" max="13830" width="13.5703125" style="63" customWidth="1"/>
    <col min="13831" max="13832" width="3.140625" style="63" customWidth="1"/>
    <col min="13833" max="13833" width="13.28515625" style="63" customWidth="1"/>
    <col min="13834" max="13834" width="13.85546875" style="63" customWidth="1"/>
    <col min="13835" max="13835" width="12.85546875" style="63" customWidth="1"/>
    <col min="13836" max="13843" width="0" style="63" hidden="1" customWidth="1"/>
    <col min="13844" max="13844" width="12.5703125" style="63" customWidth="1"/>
    <col min="13845" max="14080" width="8.85546875" style="63"/>
    <col min="14081" max="14081" width="29.42578125" style="63" customWidth="1"/>
    <col min="14082" max="14082" width="5" style="63" customWidth="1"/>
    <col min="14083" max="14083" width="26.7109375" style="63" customWidth="1"/>
    <col min="14084" max="14084" width="13.7109375" style="63" customWidth="1"/>
    <col min="14085" max="14086" width="13.5703125" style="63" customWidth="1"/>
    <col min="14087" max="14088" width="3.140625" style="63" customWidth="1"/>
    <col min="14089" max="14089" width="13.28515625" style="63" customWidth="1"/>
    <col min="14090" max="14090" width="13.85546875" style="63" customWidth="1"/>
    <col min="14091" max="14091" width="12.85546875" style="63" customWidth="1"/>
    <col min="14092" max="14099" width="0" style="63" hidden="1" customWidth="1"/>
    <col min="14100" max="14100" width="12.5703125" style="63" customWidth="1"/>
    <col min="14101" max="14336" width="8.85546875" style="63"/>
    <col min="14337" max="14337" width="29.42578125" style="63" customWidth="1"/>
    <col min="14338" max="14338" width="5" style="63" customWidth="1"/>
    <col min="14339" max="14339" width="26.7109375" style="63" customWidth="1"/>
    <col min="14340" max="14340" width="13.7109375" style="63" customWidth="1"/>
    <col min="14341" max="14342" width="13.5703125" style="63" customWidth="1"/>
    <col min="14343" max="14344" width="3.140625" style="63" customWidth="1"/>
    <col min="14345" max="14345" width="13.28515625" style="63" customWidth="1"/>
    <col min="14346" max="14346" width="13.85546875" style="63" customWidth="1"/>
    <col min="14347" max="14347" width="12.85546875" style="63" customWidth="1"/>
    <col min="14348" max="14355" width="0" style="63" hidden="1" customWidth="1"/>
    <col min="14356" max="14356" width="12.5703125" style="63" customWidth="1"/>
    <col min="14357" max="14592" width="8.85546875" style="63"/>
    <col min="14593" max="14593" width="29.42578125" style="63" customWidth="1"/>
    <col min="14594" max="14594" width="5" style="63" customWidth="1"/>
    <col min="14595" max="14595" width="26.7109375" style="63" customWidth="1"/>
    <col min="14596" max="14596" width="13.7109375" style="63" customWidth="1"/>
    <col min="14597" max="14598" width="13.5703125" style="63" customWidth="1"/>
    <col min="14599" max="14600" width="3.140625" style="63" customWidth="1"/>
    <col min="14601" max="14601" width="13.28515625" style="63" customWidth="1"/>
    <col min="14602" max="14602" width="13.85546875" style="63" customWidth="1"/>
    <col min="14603" max="14603" width="12.85546875" style="63" customWidth="1"/>
    <col min="14604" max="14611" width="0" style="63" hidden="1" customWidth="1"/>
    <col min="14612" max="14612" width="12.5703125" style="63" customWidth="1"/>
    <col min="14613" max="14848" width="8.85546875" style="63"/>
    <col min="14849" max="14849" width="29.42578125" style="63" customWidth="1"/>
    <col min="14850" max="14850" width="5" style="63" customWidth="1"/>
    <col min="14851" max="14851" width="26.7109375" style="63" customWidth="1"/>
    <col min="14852" max="14852" width="13.7109375" style="63" customWidth="1"/>
    <col min="14853" max="14854" width="13.5703125" style="63" customWidth="1"/>
    <col min="14855" max="14856" width="3.140625" style="63" customWidth="1"/>
    <col min="14857" max="14857" width="13.28515625" style="63" customWidth="1"/>
    <col min="14858" max="14858" width="13.85546875" style="63" customWidth="1"/>
    <col min="14859" max="14859" width="12.85546875" style="63" customWidth="1"/>
    <col min="14860" max="14867" width="0" style="63" hidden="1" customWidth="1"/>
    <col min="14868" max="14868" width="12.5703125" style="63" customWidth="1"/>
    <col min="14869" max="15104" width="8.85546875" style="63"/>
    <col min="15105" max="15105" width="29.42578125" style="63" customWidth="1"/>
    <col min="15106" max="15106" width="5" style="63" customWidth="1"/>
    <col min="15107" max="15107" width="26.7109375" style="63" customWidth="1"/>
    <col min="15108" max="15108" width="13.7109375" style="63" customWidth="1"/>
    <col min="15109" max="15110" width="13.5703125" style="63" customWidth="1"/>
    <col min="15111" max="15112" width="3.140625" style="63" customWidth="1"/>
    <col min="15113" max="15113" width="13.28515625" style="63" customWidth="1"/>
    <col min="15114" max="15114" width="13.85546875" style="63" customWidth="1"/>
    <col min="15115" max="15115" width="12.85546875" style="63" customWidth="1"/>
    <col min="15116" max="15123" width="0" style="63" hidden="1" customWidth="1"/>
    <col min="15124" max="15124" width="12.5703125" style="63" customWidth="1"/>
    <col min="15125" max="15360" width="8.85546875" style="63"/>
    <col min="15361" max="15361" width="29.42578125" style="63" customWidth="1"/>
    <col min="15362" max="15362" width="5" style="63" customWidth="1"/>
    <col min="15363" max="15363" width="26.7109375" style="63" customWidth="1"/>
    <col min="15364" max="15364" width="13.7109375" style="63" customWidth="1"/>
    <col min="15365" max="15366" width="13.5703125" style="63" customWidth="1"/>
    <col min="15367" max="15368" width="3.140625" style="63" customWidth="1"/>
    <col min="15369" max="15369" width="13.28515625" style="63" customWidth="1"/>
    <col min="15370" max="15370" width="13.85546875" style="63" customWidth="1"/>
    <col min="15371" max="15371" width="12.85546875" style="63" customWidth="1"/>
    <col min="15372" max="15379" width="0" style="63" hidden="1" customWidth="1"/>
    <col min="15380" max="15380" width="12.5703125" style="63" customWidth="1"/>
    <col min="15381" max="15616" width="8.85546875" style="63"/>
    <col min="15617" max="15617" width="29.42578125" style="63" customWidth="1"/>
    <col min="15618" max="15618" width="5" style="63" customWidth="1"/>
    <col min="15619" max="15619" width="26.7109375" style="63" customWidth="1"/>
    <col min="15620" max="15620" width="13.7109375" style="63" customWidth="1"/>
    <col min="15621" max="15622" width="13.5703125" style="63" customWidth="1"/>
    <col min="15623" max="15624" width="3.140625" style="63" customWidth="1"/>
    <col min="15625" max="15625" width="13.28515625" style="63" customWidth="1"/>
    <col min="15626" max="15626" width="13.85546875" style="63" customWidth="1"/>
    <col min="15627" max="15627" width="12.85546875" style="63" customWidth="1"/>
    <col min="15628" max="15635" width="0" style="63" hidden="1" customWidth="1"/>
    <col min="15636" max="15636" width="12.5703125" style="63" customWidth="1"/>
    <col min="15637" max="15872" width="8.85546875" style="63"/>
    <col min="15873" max="15873" width="29.42578125" style="63" customWidth="1"/>
    <col min="15874" max="15874" width="5" style="63" customWidth="1"/>
    <col min="15875" max="15875" width="26.7109375" style="63" customWidth="1"/>
    <col min="15876" max="15876" width="13.7109375" style="63" customWidth="1"/>
    <col min="15877" max="15878" width="13.5703125" style="63" customWidth="1"/>
    <col min="15879" max="15880" width="3.140625" style="63" customWidth="1"/>
    <col min="15881" max="15881" width="13.28515625" style="63" customWidth="1"/>
    <col min="15882" max="15882" width="13.85546875" style="63" customWidth="1"/>
    <col min="15883" max="15883" width="12.85546875" style="63" customWidth="1"/>
    <col min="15884" max="15891" width="0" style="63" hidden="1" customWidth="1"/>
    <col min="15892" max="15892" width="12.5703125" style="63" customWidth="1"/>
    <col min="15893" max="16128" width="8.85546875" style="63"/>
    <col min="16129" max="16129" width="29.42578125" style="63" customWidth="1"/>
    <col min="16130" max="16130" width="5" style="63" customWidth="1"/>
    <col min="16131" max="16131" width="26.7109375" style="63" customWidth="1"/>
    <col min="16132" max="16132" width="13.7109375" style="63" customWidth="1"/>
    <col min="16133" max="16134" width="13.5703125" style="63" customWidth="1"/>
    <col min="16135" max="16136" width="3.140625" style="63" customWidth="1"/>
    <col min="16137" max="16137" width="13.28515625" style="63" customWidth="1"/>
    <col min="16138" max="16138" width="13.85546875" style="63" customWidth="1"/>
    <col min="16139" max="16139" width="12.85546875" style="63" customWidth="1"/>
    <col min="16140" max="16147" width="0" style="63" hidden="1" customWidth="1"/>
    <col min="16148" max="16148" width="12.5703125" style="63" customWidth="1"/>
    <col min="16149" max="16384" width="8.85546875" style="63"/>
  </cols>
  <sheetData>
    <row r="1" spans="1:20" ht="11.25" customHeight="1" x14ac:dyDescent="0.2">
      <c r="A1" s="94" t="s">
        <v>81</v>
      </c>
      <c r="B1" s="94"/>
      <c r="C1" s="94"/>
      <c r="D1" s="94"/>
      <c r="E1" s="94"/>
      <c r="F1" s="94"/>
      <c r="G1" s="94"/>
      <c r="H1" s="94"/>
      <c r="I1" s="94"/>
    </row>
    <row r="2" spans="1:20" ht="5.25" hidden="1" customHeight="1" x14ac:dyDescent="0.2"/>
    <row r="3" spans="1:20" ht="39.75" customHeight="1" x14ac:dyDescent="0.2">
      <c r="A3" s="89" t="s">
        <v>24</v>
      </c>
      <c r="B3" s="86" t="s">
        <v>25</v>
      </c>
      <c r="C3" s="86" t="s">
        <v>82</v>
      </c>
      <c r="D3" s="86" t="s">
        <v>27</v>
      </c>
      <c r="E3" s="86" t="s">
        <v>83</v>
      </c>
      <c r="F3" s="95" t="s">
        <v>28</v>
      </c>
      <c r="G3" s="95"/>
      <c r="H3" s="95"/>
      <c r="I3" s="95"/>
      <c r="J3" s="96" t="s">
        <v>29</v>
      </c>
      <c r="K3" s="96"/>
    </row>
    <row r="4" spans="1:20" ht="41.25" customHeight="1" x14ac:dyDescent="0.2">
      <c r="A4" s="89"/>
      <c r="B4" s="86"/>
      <c r="C4" s="86"/>
      <c r="D4" s="86"/>
      <c r="E4" s="86"/>
      <c r="F4" s="86" t="s">
        <v>31</v>
      </c>
      <c r="G4" s="86" t="s">
        <v>32</v>
      </c>
      <c r="H4" s="86" t="s">
        <v>33</v>
      </c>
      <c r="I4" s="86" t="s">
        <v>34</v>
      </c>
      <c r="J4" s="86" t="s">
        <v>84</v>
      </c>
      <c r="K4" s="86" t="s">
        <v>85</v>
      </c>
    </row>
    <row r="5" spans="1:20" x14ac:dyDescent="0.2">
      <c r="A5" s="87" t="s">
        <v>35</v>
      </c>
      <c r="B5" s="87" t="s">
        <v>36</v>
      </c>
      <c r="C5" s="87" t="s">
        <v>37</v>
      </c>
      <c r="D5" s="87">
        <v>5</v>
      </c>
      <c r="E5" s="87">
        <v>6</v>
      </c>
      <c r="F5" s="87">
        <v>7</v>
      </c>
      <c r="G5" s="87">
        <v>8</v>
      </c>
      <c r="H5" s="87">
        <v>9</v>
      </c>
      <c r="I5" s="87">
        <v>10</v>
      </c>
      <c r="J5" s="87">
        <v>11</v>
      </c>
      <c r="K5" s="87">
        <v>12</v>
      </c>
    </row>
    <row r="6" spans="1:20" ht="21.75" customHeight="1" x14ac:dyDescent="0.2">
      <c r="A6" s="48" t="s">
        <v>86</v>
      </c>
      <c r="B6" s="88">
        <v>200</v>
      </c>
      <c r="C6" s="65" t="s">
        <v>41</v>
      </c>
      <c r="D6" s="74">
        <f>SUM(D8:D106)</f>
        <v>121745259</v>
      </c>
      <c r="E6" s="74">
        <f>SUM(E8:E105)</f>
        <v>77784765.099999994</v>
      </c>
      <c r="F6" s="74">
        <f>SUM(F8:F105)</f>
        <v>24944796.760000002</v>
      </c>
      <c r="G6" s="74" t="s">
        <v>42</v>
      </c>
      <c r="H6" s="74" t="s">
        <v>42</v>
      </c>
      <c r="I6" s="74">
        <f>F6</f>
        <v>24944796.760000002</v>
      </c>
      <c r="J6" s="74">
        <f>D6-F6</f>
        <v>96800462.239999995</v>
      </c>
      <c r="K6" s="74">
        <f>E6-I6</f>
        <v>52839968.339999989</v>
      </c>
    </row>
    <row r="7" spans="1:20" ht="10.5" customHeight="1" x14ac:dyDescent="0.2">
      <c r="A7" s="75" t="s">
        <v>43</v>
      </c>
      <c r="B7" s="65">
        <v>201</v>
      </c>
      <c r="C7" s="75"/>
      <c r="D7" s="76"/>
      <c r="E7" s="76"/>
      <c r="F7" s="76"/>
      <c r="G7" s="75"/>
      <c r="H7" s="75"/>
      <c r="I7" s="76"/>
      <c r="J7" s="76"/>
      <c r="K7" s="76"/>
      <c r="T7" s="84"/>
    </row>
    <row r="8" spans="1:20" x14ac:dyDescent="0.2">
      <c r="A8" s="48" t="s">
        <v>87</v>
      </c>
      <c r="B8" s="65">
        <v>202</v>
      </c>
      <c r="C8" s="77" t="s">
        <v>143</v>
      </c>
      <c r="D8" s="78">
        <v>438000</v>
      </c>
      <c r="E8" s="78">
        <v>220000</v>
      </c>
      <c r="F8" s="78">
        <v>101686.69</v>
      </c>
      <c r="G8" s="79" t="s">
        <v>42</v>
      </c>
      <c r="H8" s="79" t="s">
        <v>42</v>
      </c>
      <c r="I8" s="78">
        <f t="shared" ref="I8:I78" si="0">F8</f>
        <v>101686.69</v>
      </c>
      <c r="J8" s="78">
        <f>D8-I8</f>
        <v>336313.31</v>
      </c>
      <c r="K8" s="78">
        <f>E8-I8</f>
        <v>118313.31</v>
      </c>
    </row>
    <row r="9" spans="1:20" ht="25.5" x14ac:dyDescent="0.2">
      <c r="A9" s="48" t="s">
        <v>89</v>
      </c>
      <c r="B9" s="88">
        <v>203</v>
      </c>
      <c r="C9" s="77" t="s">
        <v>144</v>
      </c>
      <c r="D9" s="78">
        <v>174800</v>
      </c>
      <c r="E9" s="78">
        <v>88800</v>
      </c>
      <c r="F9" s="78">
        <v>30104.78</v>
      </c>
      <c r="G9" s="79" t="s">
        <v>42</v>
      </c>
      <c r="H9" s="79" t="s">
        <v>42</v>
      </c>
      <c r="I9" s="78">
        <f t="shared" si="0"/>
        <v>30104.78</v>
      </c>
      <c r="J9" s="78">
        <f t="shared" ref="J9:J78" si="1">D9-I9</f>
        <v>144695.22</v>
      </c>
      <c r="K9" s="78">
        <f t="shared" ref="K9:K78" si="2">E9-I9</f>
        <v>58695.22</v>
      </c>
    </row>
    <row r="10" spans="1:20" ht="19.5" customHeight="1" x14ac:dyDescent="0.2">
      <c r="A10" s="48" t="s">
        <v>88</v>
      </c>
      <c r="B10" s="65">
        <v>204</v>
      </c>
      <c r="C10" s="77" t="s">
        <v>145</v>
      </c>
      <c r="D10" s="78">
        <v>68400</v>
      </c>
      <c r="E10" s="78">
        <v>34794</v>
      </c>
      <c r="F10" s="78">
        <v>20607.27</v>
      </c>
      <c r="G10" s="79" t="s">
        <v>42</v>
      </c>
      <c r="H10" s="79" t="s">
        <v>42</v>
      </c>
      <c r="I10" s="78">
        <f>F10</f>
        <v>20607.27</v>
      </c>
      <c r="J10" s="78">
        <f>D10-I10</f>
        <v>47792.729999999996</v>
      </c>
      <c r="K10" s="78">
        <f>E10-I10</f>
        <v>14186.73</v>
      </c>
    </row>
    <row r="11" spans="1:20" x14ac:dyDescent="0.2">
      <c r="A11" s="48" t="s">
        <v>91</v>
      </c>
      <c r="B11" s="65">
        <v>205</v>
      </c>
      <c r="C11" s="77" t="s">
        <v>240</v>
      </c>
      <c r="D11" s="78">
        <v>385000</v>
      </c>
      <c r="E11" s="78">
        <v>385000</v>
      </c>
      <c r="F11" s="78">
        <v>122112</v>
      </c>
      <c r="G11" s="79"/>
      <c r="H11" s="79"/>
      <c r="I11" s="78">
        <f>F11</f>
        <v>122112</v>
      </c>
      <c r="J11" s="78">
        <f>D11-I11</f>
        <v>262888</v>
      </c>
      <c r="K11" s="78">
        <f>E11-I11</f>
        <v>262888</v>
      </c>
    </row>
    <row r="12" spans="1:20" x14ac:dyDescent="0.2">
      <c r="A12" s="48" t="s">
        <v>95</v>
      </c>
      <c r="B12" s="65">
        <v>206</v>
      </c>
      <c r="C12" s="77" t="s">
        <v>146</v>
      </c>
      <c r="D12" s="78">
        <v>4000</v>
      </c>
      <c r="E12" s="78">
        <v>4000</v>
      </c>
      <c r="F12" s="78">
        <v>4000</v>
      </c>
      <c r="G12" s="79" t="s">
        <v>42</v>
      </c>
      <c r="H12" s="79" t="s">
        <v>42</v>
      </c>
      <c r="I12" s="78">
        <f t="shared" si="0"/>
        <v>4000</v>
      </c>
      <c r="J12" s="78">
        <f t="shared" si="1"/>
        <v>0</v>
      </c>
      <c r="K12" s="78">
        <f t="shared" si="2"/>
        <v>0</v>
      </c>
    </row>
    <row r="13" spans="1:20" ht="38.25" x14ac:dyDescent="0.2">
      <c r="A13" s="48" t="s">
        <v>98</v>
      </c>
      <c r="B13" s="88">
        <v>207</v>
      </c>
      <c r="C13" s="77" t="s">
        <v>242</v>
      </c>
      <c r="D13" s="78">
        <v>48000</v>
      </c>
      <c r="E13" s="78">
        <v>24000</v>
      </c>
      <c r="F13" s="78">
        <v>0</v>
      </c>
      <c r="G13" s="79"/>
      <c r="H13" s="79"/>
      <c r="I13" s="78">
        <f>F13</f>
        <v>0</v>
      </c>
      <c r="J13" s="78">
        <f>D13-I13</f>
        <v>48000</v>
      </c>
      <c r="K13" s="78">
        <f>E13-I13</f>
        <v>24000</v>
      </c>
    </row>
    <row r="14" spans="1:20" x14ac:dyDescent="0.2">
      <c r="A14" s="48" t="s">
        <v>87</v>
      </c>
      <c r="B14" s="65">
        <v>208</v>
      </c>
      <c r="C14" s="77" t="s">
        <v>147</v>
      </c>
      <c r="D14" s="78">
        <v>1120000</v>
      </c>
      <c r="E14" s="78">
        <v>560000</v>
      </c>
      <c r="F14" s="78">
        <v>459040.45</v>
      </c>
      <c r="G14" s="79" t="s">
        <v>42</v>
      </c>
      <c r="H14" s="79" t="s">
        <v>42</v>
      </c>
      <c r="I14" s="78">
        <f t="shared" si="0"/>
        <v>459040.45</v>
      </c>
      <c r="J14" s="78">
        <f t="shared" si="1"/>
        <v>660959.55000000005</v>
      </c>
      <c r="K14" s="78">
        <f t="shared" si="2"/>
        <v>100959.54999999999</v>
      </c>
    </row>
    <row r="15" spans="1:20" ht="25.5" x14ac:dyDescent="0.2">
      <c r="A15" s="48" t="s">
        <v>89</v>
      </c>
      <c r="B15" s="65">
        <v>209</v>
      </c>
      <c r="C15" s="77" t="s">
        <v>148</v>
      </c>
      <c r="D15" s="78">
        <v>278800</v>
      </c>
      <c r="E15" s="78">
        <v>170000</v>
      </c>
      <c r="F15" s="78">
        <v>96068.71</v>
      </c>
      <c r="G15" s="79" t="s">
        <v>42</v>
      </c>
      <c r="H15" s="79" t="s">
        <v>42</v>
      </c>
      <c r="I15" s="78">
        <f t="shared" si="0"/>
        <v>96068.71</v>
      </c>
      <c r="J15" s="78">
        <f t="shared" si="1"/>
        <v>182731.28999999998</v>
      </c>
      <c r="K15" s="78">
        <f t="shared" si="2"/>
        <v>73931.289999999994</v>
      </c>
    </row>
    <row r="16" spans="1:20" x14ac:dyDescent="0.2">
      <c r="A16" s="48" t="s">
        <v>87</v>
      </c>
      <c r="B16" s="88">
        <v>210</v>
      </c>
      <c r="C16" s="77" t="s">
        <v>149</v>
      </c>
      <c r="D16" s="78">
        <v>963100</v>
      </c>
      <c r="E16" s="78">
        <v>482000</v>
      </c>
      <c r="F16" s="78">
        <v>319385.09999999998</v>
      </c>
      <c r="G16" s="79" t="s">
        <v>42</v>
      </c>
      <c r="H16" s="79" t="s">
        <v>42</v>
      </c>
      <c r="I16" s="78">
        <f t="shared" si="0"/>
        <v>319385.09999999998</v>
      </c>
      <c r="J16" s="78">
        <f t="shared" si="1"/>
        <v>643714.9</v>
      </c>
      <c r="K16" s="78">
        <f t="shared" si="2"/>
        <v>162614.90000000002</v>
      </c>
    </row>
    <row r="17" spans="1:12" ht="25.5" x14ac:dyDescent="0.2">
      <c r="A17" s="48" t="s">
        <v>89</v>
      </c>
      <c r="B17" s="65">
        <v>211</v>
      </c>
      <c r="C17" s="77" t="s">
        <v>150</v>
      </c>
      <c r="D17" s="78">
        <v>283200</v>
      </c>
      <c r="E17" s="78">
        <v>146000</v>
      </c>
      <c r="F17" s="78">
        <v>67196.740000000005</v>
      </c>
      <c r="G17" s="79" t="s">
        <v>42</v>
      </c>
      <c r="H17" s="79" t="s">
        <v>42</v>
      </c>
      <c r="I17" s="78">
        <f t="shared" si="0"/>
        <v>67196.740000000005</v>
      </c>
      <c r="J17" s="78">
        <f t="shared" si="1"/>
        <v>216003.26</v>
      </c>
      <c r="K17" s="78">
        <f t="shared" si="2"/>
        <v>78803.259999999995</v>
      </c>
    </row>
    <row r="18" spans="1:12" x14ac:dyDescent="0.2">
      <c r="A18" s="48" t="s">
        <v>87</v>
      </c>
      <c r="B18" s="65">
        <v>212</v>
      </c>
      <c r="C18" s="77" t="s">
        <v>151</v>
      </c>
      <c r="D18" s="78">
        <v>1835400</v>
      </c>
      <c r="E18" s="78">
        <v>918000</v>
      </c>
      <c r="F18" s="78">
        <v>552403.78</v>
      </c>
      <c r="G18" s="79" t="s">
        <v>42</v>
      </c>
      <c r="H18" s="79" t="s">
        <v>42</v>
      </c>
      <c r="I18" s="78">
        <f t="shared" si="0"/>
        <v>552403.78</v>
      </c>
      <c r="J18" s="78">
        <f t="shared" si="1"/>
        <v>1282996.22</v>
      </c>
      <c r="K18" s="78">
        <f t="shared" si="2"/>
        <v>365596.22</v>
      </c>
    </row>
    <row r="19" spans="1:12" x14ac:dyDescent="0.2">
      <c r="A19" s="48" t="s">
        <v>87</v>
      </c>
      <c r="B19" s="65">
        <v>213</v>
      </c>
      <c r="C19" s="77" t="s">
        <v>152</v>
      </c>
      <c r="D19" s="78">
        <v>6495000</v>
      </c>
      <c r="E19" s="78">
        <v>3390000</v>
      </c>
      <c r="F19" s="78">
        <v>1567222.58</v>
      </c>
      <c r="G19" s="79" t="s">
        <v>42</v>
      </c>
      <c r="H19" s="79" t="s">
        <v>42</v>
      </c>
      <c r="I19" s="78">
        <f t="shared" si="0"/>
        <v>1567222.58</v>
      </c>
      <c r="J19" s="78">
        <f t="shared" si="1"/>
        <v>4927777.42</v>
      </c>
      <c r="K19" s="78">
        <f t="shared" si="2"/>
        <v>1822777.42</v>
      </c>
    </row>
    <row r="20" spans="1:12" ht="25.5" x14ac:dyDescent="0.2">
      <c r="A20" s="48" t="s">
        <v>89</v>
      </c>
      <c r="B20" s="88">
        <v>214</v>
      </c>
      <c r="C20" s="77" t="s">
        <v>153</v>
      </c>
      <c r="D20" s="78">
        <v>635300</v>
      </c>
      <c r="E20" s="78">
        <v>315000</v>
      </c>
      <c r="F20" s="78">
        <v>146417.64000000001</v>
      </c>
      <c r="G20" s="79" t="s">
        <v>42</v>
      </c>
      <c r="H20" s="79" t="s">
        <v>42</v>
      </c>
      <c r="I20" s="78">
        <f t="shared" si="0"/>
        <v>146417.64000000001</v>
      </c>
      <c r="J20" s="78">
        <f t="shared" si="1"/>
        <v>488882.36</v>
      </c>
      <c r="K20" s="78">
        <f t="shared" si="2"/>
        <v>168582.36</v>
      </c>
      <c r="L20" s="64"/>
    </row>
    <row r="21" spans="1:12" ht="25.5" x14ac:dyDescent="0.2">
      <c r="A21" s="48" t="s">
        <v>89</v>
      </c>
      <c r="B21" s="65">
        <v>215</v>
      </c>
      <c r="C21" s="77" t="s">
        <v>154</v>
      </c>
      <c r="D21" s="78">
        <v>1981800</v>
      </c>
      <c r="E21" s="78">
        <v>1021000</v>
      </c>
      <c r="F21" s="78">
        <v>473684.49</v>
      </c>
      <c r="G21" s="79"/>
      <c r="H21" s="79"/>
      <c r="I21" s="78">
        <f t="shared" si="0"/>
        <v>473684.49</v>
      </c>
      <c r="J21" s="78">
        <f t="shared" si="1"/>
        <v>1508115.51</v>
      </c>
      <c r="K21" s="78">
        <f t="shared" si="2"/>
        <v>547315.51</v>
      </c>
    </row>
    <row r="22" spans="1:12" x14ac:dyDescent="0.2">
      <c r="A22" s="48" t="s">
        <v>95</v>
      </c>
      <c r="B22" s="65">
        <v>216</v>
      </c>
      <c r="C22" s="77" t="s">
        <v>155</v>
      </c>
      <c r="D22" s="78">
        <v>188000</v>
      </c>
      <c r="E22" s="78">
        <v>95000</v>
      </c>
      <c r="F22" s="78">
        <v>58958.07</v>
      </c>
      <c r="G22" s="79" t="s">
        <v>42</v>
      </c>
      <c r="H22" s="79" t="s">
        <v>42</v>
      </c>
      <c r="I22" s="78">
        <f t="shared" si="0"/>
        <v>58958.07</v>
      </c>
      <c r="J22" s="78">
        <f t="shared" si="1"/>
        <v>129041.93</v>
      </c>
      <c r="K22" s="78">
        <f t="shared" si="2"/>
        <v>36041.93</v>
      </c>
    </row>
    <row r="23" spans="1:12" x14ac:dyDescent="0.2">
      <c r="A23" s="48" t="s">
        <v>91</v>
      </c>
      <c r="B23" s="88">
        <v>217</v>
      </c>
      <c r="C23" s="77" t="s">
        <v>156</v>
      </c>
      <c r="D23" s="78">
        <v>4200</v>
      </c>
      <c r="E23" s="78">
        <v>4200</v>
      </c>
      <c r="F23" s="78">
        <v>0</v>
      </c>
      <c r="G23" s="79" t="s">
        <v>42</v>
      </c>
      <c r="H23" s="79" t="s">
        <v>42</v>
      </c>
      <c r="I23" s="78">
        <f t="shared" si="0"/>
        <v>0</v>
      </c>
      <c r="J23" s="78">
        <f t="shared" si="1"/>
        <v>4200</v>
      </c>
      <c r="K23" s="78">
        <f t="shared" si="2"/>
        <v>4200</v>
      </c>
      <c r="L23" s="64"/>
    </row>
    <row r="24" spans="1:12" x14ac:dyDescent="0.2">
      <c r="A24" s="48" t="s">
        <v>91</v>
      </c>
      <c r="B24" s="65">
        <v>218</v>
      </c>
      <c r="C24" s="77" t="s">
        <v>157</v>
      </c>
      <c r="D24" s="78">
        <v>2000</v>
      </c>
      <c r="E24" s="78">
        <v>0</v>
      </c>
      <c r="F24" s="78">
        <v>0</v>
      </c>
      <c r="G24" s="79"/>
      <c r="H24" s="79"/>
      <c r="I24" s="78">
        <f t="shared" si="0"/>
        <v>0</v>
      </c>
      <c r="J24" s="78">
        <f t="shared" si="1"/>
        <v>2000</v>
      </c>
      <c r="K24" s="78">
        <f t="shared" si="2"/>
        <v>0</v>
      </c>
    </row>
    <row r="25" spans="1:12" ht="38.25" x14ac:dyDescent="0.2">
      <c r="A25" s="48" t="s">
        <v>98</v>
      </c>
      <c r="B25" s="65">
        <v>219</v>
      </c>
      <c r="C25" s="77" t="s">
        <v>158</v>
      </c>
      <c r="D25" s="78">
        <v>443025</v>
      </c>
      <c r="E25" s="78">
        <v>221512.5</v>
      </c>
      <c r="F25" s="78">
        <v>110756.25</v>
      </c>
      <c r="G25" s="79" t="s">
        <v>42</v>
      </c>
      <c r="H25" s="79" t="s">
        <v>42</v>
      </c>
      <c r="I25" s="78">
        <f t="shared" si="0"/>
        <v>110756.25</v>
      </c>
      <c r="J25" s="78">
        <f t="shared" si="1"/>
        <v>332268.75</v>
      </c>
      <c r="K25" s="78">
        <f t="shared" si="2"/>
        <v>110756.25</v>
      </c>
    </row>
    <row r="26" spans="1:12" ht="38.25" x14ac:dyDescent="0.2">
      <c r="A26" s="48" t="s">
        <v>98</v>
      </c>
      <c r="B26" s="65">
        <v>220</v>
      </c>
      <c r="C26" s="77" t="s">
        <v>159</v>
      </c>
      <c r="D26" s="78">
        <v>356800</v>
      </c>
      <c r="E26" s="78">
        <v>178400</v>
      </c>
      <c r="F26" s="78">
        <v>0</v>
      </c>
      <c r="G26" s="79" t="s">
        <v>42</v>
      </c>
      <c r="H26" s="79" t="s">
        <v>42</v>
      </c>
      <c r="I26" s="78">
        <f t="shared" si="0"/>
        <v>0</v>
      </c>
      <c r="J26" s="78">
        <f t="shared" si="1"/>
        <v>356800</v>
      </c>
      <c r="K26" s="78">
        <f t="shared" si="2"/>
        <v>178400</v>
      </c>
    </row>
    <row r="27" spans="1:12" x14ac:dyDescent="0.2">
      <c r="A27" s="48" t="s">
        <v>92</v>
      </c>
      <c r="B27" s="88">
        <v>221</v>
      </c>
      <c r="C27" s="77" t="s">
        <v>160</v>
      </c>
      <c r="D27" s="78">
        <v>50000</v>
      </c>
      <c r="E27" s="78">
        <v>50000</v>
      </c>
      <c r="F27" s="78">
        <v>0</v>
      </c>
      <c r="G27" s="79" t="s">
        <v>42</v>
      </c>
      <c r="H27" s="79" t="s">
        <v>42</v>
      </c>
      <c r="I27" s="78">
        <f t="shared" si="0"/>
        <v>0</v>
      </c>
      <c r="J27" s="78">
        <f t="shared" si="1"/>
        <v>50000</v>
      </c>
      <c r="K27" s="78">
        <f t="shared" si="2"/>
        <v>50000</v>
      </c>
    </row>
    <row r="28" spans="1:12" x14ac:dyDescent="0.2">
      <c r="A28" s="48" t="s">
        <v>92</v>
      </c>
      <c r="B28" s="65">
        <v>222</v>
      </c>
      <c r="C28" s="77" t="s">
        <v>161</v>
      </c>
      <c r="D28" s="78">
        <v>2000000</v>
      </c>
      <c r="E28" s="78">
        <v>2000000</v>
      </c>
      <c r="F28" s="78">
        <v>0</v>
      </c>
      <c r="G28" s="79" t="s">
        <v>42</v>
      </c>
      <c r="H28" s="79" t="s">
        <v>42</v>
      </c>
      <c r="I28" s="78">
        <f t="shared" si="0"/>
        <v>0</v>
      </c>
      <c r="J28" s="78">
        <f t="shared" si="1"/>
        <v>2000000</v>
      </c>
      <c r="K28" s="78">
        <f t="shared" si="2"/>
        <v>2000000</v>
      </c>
    </row>
    <row r="29" spans="1:12" x14ac:dyDescent="0.2">
      <c r="A29" s="48" t="s">
        <v>96</v>
      </c>
      <c r="B29" s="65">
        <v>223</v>
      </c>
      <c r="C29" s="77" t="s">
        <v>162</v>
      </c>
      <c r="D29" s="78">
        <v>630000</v>
      </c>
      <c r="E29" s="78">
        <v>515000</v>
      </c>
      <c r="F29" s="78">
        <v>56812.36</v>
      </c>
      <c r="G29" s="79" t="s">
        <v>42</v>
      </c>
      <c r="H29" s="79" t="s">
        <v>42</v>
      </c>
      <c r="I29" s="78">
        <f t="shared" si="0"/>
        <v>56812.36</v>
      </c>
      <c r="J29" s="78">
        <f t="shared" si="1"/>
        <v>573187.64</v>
      </c>
      <c r="K29" s="78">
        <f t="shared" si="2"/>
        <v>458187.64</v>
      </c>
    </row>
    <row r="30" spans="1:12" ht="25.5" x14ac:dyDescent="0.2">
      <c r="A30" s="48" t="s">
        <v>97</v>
      </c>
      <c r="B30" s="88">
        <v>224</v>
      </c>
      <c r="C30" s="77" t="s">
        <v>163</v>
      </c>
      <c r="D30" s="78">
        <v>280000</v>
      </c>
      <c r="E30" s="78">
        <v>210000</v>
      </c>
      <c r="F30" s="78">
        <v>29877</v>
      </c>
      <c r="G30" s="79" t="s">
        <v>42</v>
      </c>
      <c r="H30" s="79" t="s">
        <v>42</v>
      </c>
      <c r="I30" s="78">
        <f>F30</f>
        <v>29877</v>
      </c>
      <c r="J30" s="78">
        <f>D30-I30</f>
        <v>250123</v>
      </c>
      <c r="K30" s="78">
        <f>E30-I30</f>
        <v>180123</v>
      </c>
    </row>
    <row r="31" spans="1:12" x14ac:dyDescent="0.2">
      <c r="A31" s="48" t="s">
        <v>91</v>
      </c>
      <c r="B31" s="65">
        <v>225</v>
      </c>
      <c r="C31" s="77" t="s">
        <v>164</v>
      </c>
      <c r="D31" s="78">
        <v>666000</v>
      </c>
      <c r="E31" s="78">
        <v>666000</v>
      </c>
      <c r="F31" s="78">
        <v>454838.29</v>
      </c>
      <c r="G31" s="79" t="s">
        <v>42</v>
      </c>
      <c r="H31" s="79" t="s">
        <v>42</v>
      </c>
      <c r="I31" s="78">
        <f t="shared" si="0"/>
        <v>454838.29</v>
      </c>
      <c r="J31" s="78">
        <f t="shared" si="1"/>
        <v>211161.71000000002</v>
      </c>
      <c r="K31" s="78">
        <f t="shared" si="2"/>
        <v>211161.71000000002</v>
      </c>
    </row>
    <row r="32" spans="1:12" ht="25.5" x14ac:dyDescent="0.2">
      <c r="A32" s="48" t="s">
        <v>232</v>
      </c>
      <c r="B32" s="65">
        <v>226</v>
      </c>
      <c r="C32" s="77" t="s">
        <v>231</v>
      </c>
      <c r="D32" s="78">
        <v>10600</v>
      </c>
      <c r="E32" s="78">
        <v>10600</v>
      </c>
      <c r="F32" s="78">
        <v>10600</v>
      </c>
      <c r="G32" s="79" t="s">
        <v>42</v>
      </c>
      <c r="H32" s="79" t="s">
        <v>42</v>
      </c>
      <c r="I32" s="78">
        <f t="shared" ref="I32" si="3">F32</f>
        <v>10600</v>
      </c>
      <c r="J32" s="78">
        <f t="shared" ref="J32" si="4">D32-I32</f>
        <v>0</v>
      </c>
      <c r="K32" s="78">
        <f t="shared" ref="K32" si="5">E32-I32</f>
        <v>0</v>
      </c>
    </row>
    <row r="33" spans="1:11" ht="25.5" x14ac:dyDescent="0.2">
      <c r="A33" s="48" t="s">
        <v>94</v>
      </c>
      <c r="B33" s="65">
        <v>227</v>
      </c>
      <c r="C33" s="77" t="s">
        <v>165</v>
      </c>
      <c r="D33" s="78">
        <f>184000-D32</f>
        <v>173400</v>
      </c>
      <c r="E33" s="78">
        <f>D33</f>
        <v>173400</v>
      </c>
      <c r="F33" s="78">
        <v>56411.06</v>
      </c>
      <c r="G33" s="79" t="s">
        <v>42</v>
      </c>
      <c r="H33" s="79" t="s">
        <v>42</v>
      </c>
      <c r="I33" s="78">
        <f t="shared" si="0"/>
        <v>56411.06</v>
      </c>
      <c r="J33" s="78">
        <f t="shared" si="1"/>
        <v>116988.94</v>
      </c>
      <c r="K33" s="78">
        <f t="shared" si="2"/>
        <v>116988.94</v>
      </c>
    </row>
    <row r="34" spans="1:11" x14ac:dyDescent="0.2">
      <c r="A34" s="48" t="s">
        <v>91</v>
      </c>
      <c r="B34" s="88">
        <v>228</v>
      </c>
      <c r="C34" s="77" t="s">
        <v>166</v>
      </c>
      <c r="D34" s="78">
        <v>280000</v>
      </c>
      <c r="E34" s="78">
        <v>210000</v>
      </c>
      <c r="F34" s="78">
        <v>37172.699999999997</v>
      </c>
      <c r="G34" s="79" t="s">
        <v>42</v>
      </c>
      <c r="H34" s="79" t="s">
        <v>42</v>
      </c>
      <c r="I34" s="78">
        <f>F34</f>
        <v>37172.699999999997</v>
      </c>
      <c r="J34" s="78">
        <f>D34-I34</f>
        <v>242827.3</v>
      </c>
      <c r="K34" s="78">
        <f>E34-I34</f>
        <v>172827.3</v>
      </c>
    </row>
    <row r="35" spans="1:11" ht="25.5" x14ac:dyDescent="0.2">
      <c r="A35" s="48" t="s">
        <v>94</v>
      </c>
      <c r="B35" s="65">
        <v>229</v>
      </c>
      <c r="C35" s="77" t="s">
        <v>167</v>
      </c>
      <c r="D35" s="78">
        <v>80000</v>
      </c>
      <c r="E35" s="78">
        <v>80000</v>
      </c>
      <c r="F35" s="78">
        <v>69443</v>
      </c>
      <c r="G35" s="79" t="s">
        <v>42</v>
      </c>
      <c r="H35" s="79" t="s">
        <v>42</v>
      </c>
      <c r="I35" s="78">
        <f t="shared" si="0"/>
        <v>69443</v>
      </c>
      <c r="J35" s="78">
        <f t="shared" si="1"/>
        <v>10557</v>
      </c>
      <c r="K35" s="78">
        <f t="shared" si="2"/>
        <v>10557</v>
      </c>
    </row>
    <row r="36" spans="1:11" x14ac:dyDescent="0.2">
      <c r="A36" s="48" t="s">
        <v>91</v>
      </c>
      <c r="B36" s="65">
        <v>230</v>
      </c>
      <c r="C36" s="77" t="s">
        <v>168</v>
      </c>
      <c r="D36" s="78">
        <v>1151000</v>
      </c>
      <c r="E36" s="78">
        <v>1070000</v>
      </c>
      <c r="F36" s="78">
        <v>796362.55</v>
      </c>
      <c r="G36" s="79" t="s">
        <v>42</v>
      </c>
      <c r="H36" s="79" t="s">
        <v>42</v>
      </c>
      <c r="I36" s="78">
        <f>F36</f>
        <v>796362.55</v>
      </c>
      <c r="J36" s="78">
        <f>D36-I36</f>
        <v>354637.44999999995</v>
      </c>
      <c r="K36" s="78">
        <f>E36-I36</f>
        <v>273637.44999999995</v>
      </c>
    </row>
    <row r="37" spans="1:11" x14ac:dyDescent="0.2">
      <c r="A37" s="48" t="s">
        <v>91</v>
      </c>
      <c r="B37" s="88">
        <v>231</v>
      </c>
      <c r="C37" s="77" t="s">
        <v>169</v>
      </c>
      <c r="D37" s="78">
        <v>500000</v>
      </c>
      <c r="E37" s="78">
        <v>350000</v>
      </c>
      <c r="F37" s="78">
        <v>25843.49</v>
      </c>
      <c r="G37" s="79" t="s">
        <v>42</v>
      </c>
      <c r="H37" s="79" t="s">
        <v>42</v>
      </c>
      <c r="I37" s="78">
        <f t="shared" si="0"/>
        <v>25843.49</v>
      </c>
      <c r="J37" s="78">
        <f t="shared" si="1"/>
        <v>474156.51</v>
      </c>
      <c r="K37" s="78">
        <f t="shared" si="2"/>
        <v>324156.51</v>
      </c>
    </row>
    <row r="38" spans="1:11" x14ac:dyDescent="0.2">
      <c r="A38" s="48" t="s">
        <v>91</v>
      </c>
      <c r="B38" s="65">
        <v>232</v>
      </c>
      <c r="C38" s="77" t="s">
        <v>170</v>
      </c>
      <c r="D38" s="78">
        <v>225000</v>
      </c>
      <c r="E38" s="78">
        <v>168000</v>
      </c>
      <c r="F38" s="78">
        <v>0</v>
      </c>
      <c r="G38" s="79" t="s">
        <v>42</v>
      </c>
      <c r="H38" s="79" t="s">
        <v>42</v>
      </c>
      <c r="I38" s="78">
        <f t="shared" si="0"/>
        <v>0</v>
      </c>
      <c r="J38" s="78">
        <f t="shared" si="1"/>
        <v>225000</v>
      </c>
      <c r="K38" s="78">
        <f t="shared" si="2"/>
        <v>168000</v>
      </c>
    </row>
    <row r="39" spans="1:11" x14ac:dyDescent="0.2">
      <c r="A39" s="48" t="s">
        <v>90</v>
      </c>
      <c r="B39" s="65">
        <v>233</v>
      </c>
      <c r="C39" s="77" t="s">
        <v>171</v>
      </c>
      <c r="D39" s="78">
        <v>200875</v>
      </c>
      <c r="E39" s="78">
        <v>200875</v>
      </c>
      <c r="F39" s="78">
        <v>99900</v>
      </c>
      <c r="G39" s="79" t="s">
        <v>42</v>
      </c>
      <c r="H39" s="79" t="s">
        <v>42</v>
      </c>
      <c r="I39" s="78">
        <f>F39</f>
        <v>99900</v>
      </c>
      <c r="J39" s="78">
        <f>D39-I39</f>
        <v>100975</v>
      </c>
      <c r="K39" s="78">
        <f>E39-I39</f>
        <v>100975</v>
      </c>
    </row>
    <row r="40" spans="1:11" x14ac:dyDescent="0.2">
      <c r="A40" s="48" t="s">
        <v>91</v>
      </c>
      <c r="B40" s="65">
        <v>234</v>
      </c>
      <c r="C40" s="77" t="s">
        <v>172</v>
      </c>
      <c r="D40" s="78">
        <v>170400</v>
      </c>
      <c r="E40" s="78">
        <v>170400</v>
      </c>
      <c r="F40" s="78">
        <v>82200</v>
      </c>
      <c r="G40" s="79" t="s">
        <v>42</v>
      </c>
      <c r="H40" s="79" t="s">
        <v>42</v>
      </c>
      <c r="I40" s="78">
        <f t="shared" si="0"/>
        <v>82200</v>
      </c>
      <c r="J40" s="78">
        <f t="shared" si="1"/>
        <v>88200</v>
      </c>
      <c r="K40" s="78">
        <f t="shared" si="2"/>
        <v>88200</v>
      </c>
    </row>
    <row r="41" spans="1:11" x14ac:dyDescent="0.2">
      <c r="A41" s="48" t="s">
        <v>92</v>
      </c>
      <c r="B41" s="88">
        <v>235</v>
      </c>
      <c r="C41" s="77" t="s">
        <v>173</v>
      </c>
      <c r="D41" s="78">
        <v>878020</v>
      </c>
      <c r="E41" s="78">
        <v>658000</v>
      </c>
      <c r="F41" s="78">
        <v>323953</v>
      </c>
      <c r="G41" s="79"/>
      <c r="H41" s="79"/>
      <c r="I41" s="78">
        <f t="shared" si="0"/>
        <v>323953</v>
      </c>
      <c r="J41" s="78">
        <f t="shared" si="1"/>
        <v>554067</v>
      </c>
      <c r="K41" s="78">
        <f t="shared" si="2"/>
        <v>334047</v>
      </c>
    </row>
    <row r="42" spans="1:11" ht="25.5" x14ac:dyDescent="0.2">
      <c r="A42" s="48" t="s">
        <v>94</v>
      </c>
      <c r="B42" s="65">
        <v>236</v>
      </c>
      <c r="C42" s="77" t="s">
        <v>174</v>
      </c>
      <c r="D42" s="78">
        <v>288000</v>
      </c>
      <c r="E42" s="78">
        <v>288000</v>
      </c>
      <c r="F42" s="78">
        <v>288000</v>
      </c>
      <c r="G42" s="79"/>
      <c r="H42" s="79"/>
      <c r="I42" s="78">
        <f>F42</f>
        <v>288000</v>
      </c>
      <c r="J42" s="78">
        <f t="shared" si="1"/>
        <v>0</v>
      </c>
      <c r="K42" s="78">
        <f t="shared" si="2"/>
        <v>0</v>
      </c>
    </row>
    <row r="43" spans="1:11" ht="25.5" x14ac:dyDescent="0.2">
      <c r="A43" s="48" t="s">
        <v>93</v>
      </c>
      <c r="B43" s="65">
        <v>237</v>
      </c>
      <c r="C43" s="77" t="s">
        <v>175</v>
      </c>
      <c r="D43" s="78">
        <v>60000</v>
      </c>
      <c r="E43" s="78">
        <v>60000</v>
      </c>
      <c r="F43" s="78">
        <v>0</v>
      </c>
      <c r="G43" s="79" t="s">
        <v>42</v>
      </c>
      <c r="H43" s="79" t="s">
        <v>42</v>
      </c>
      <c r="I43" s="78">
        <f>F43</f>
        <v>0</v>
      </c>
      <c r="J43" s="78">
        <f>D43-I43</f>
        <v>60000</v>
      </c>
      <c r="K43" s="78">
        <f>E43-I43</f>
        <v>60000</v>
      </c>
    </row>
    <row r="44" spans="1:11" x14ac:dyDescent="0.2">
      <c r="A44" s="48" t="s">
        <v>87</v>
      </c>
      <c r="B44" s="88">
        <v>238</v>
      </c>
      <c r="C44" s="77" t="s">
        <v>237</v>
      </c>
      <c r="D44" s="78">
        <v>315934</v>
      </c>
      <c r="E44" s="78">
        <v>145000</v>
      </c>
      <c r="F44" s="78">
        <v>97122.73</v>
      </c>
      <c r="G44" s="79" t="s">
        <v>42</v>
      </c>
      <c r="H44" s="79" t="s">
        <v>42</v>
      </c>
      <c r="I44" s="78">
        <f>F44</f>
        <v>97122.73</v>
      </c>
      <c r="J44" s="78">
        <f>D44-I44</f>
        <v>218811.27000000002</v>
      </c>
      <c r="K44" s="78">
        <f>E44-I44</f>
        <v>47877.270000000004</v>
      </c>
    </row>
    <row r="45" spans="1:11" ht="25.5" x14ac:dyDescent="0.2">
      <c r="A45" s="48" t="s">
        <v>89</v>
      </c>
      <c r="B45" s="65">
        <v>239</v>
      </c>
      <c r="C45" s="77" t="s">
        <v>238</v>
      </c>
      <c r="D45" s="78">
        <v>95400</v>
      </c>
      <c r="E45" s="78">
        <v>47000</v>
      </c>
      <c r="F45" s="78">
        <v>26541.23</v>
      </c>
      <c r="G45" s="79" t="s">
        <v>42</v>
      </c>
      <c r="H45" s="79" t="s">
        <v>42</v>
      </c>
      <c r="I45" s="78">
        <f t="shared" si="0"/>
        <v>26541.23</v>
      </c>
      <c r="J45" s="78">
        <f t="shared" si="1"/>
        <v>68858.77</v>
      </c>
      <c r="K45" s="78">
        <f t="shared" si="2"/>
        <v>20458.77</v>
      </c>
    </row>
    <row r="46" spans="1:11" x14ac:dyDescent="0.2">
      <c r="A46" s="48" t="s">
        <v>91</v>
      </c>
      <c r="B46" s="65">
        <v>240</v>
      </c>
      <c r="C46" s="77" t="s">
        <v>176</v>
      </c>
      <c r="D46" s="78">
        <v>1000000</v>
      </c>
      <c r="E46" s="78">
        <v>1000000</v>
      </c>
      <c r="F46" s="78">
        <v>800021.06</v>
      </c>
      <c r="G46" s="79" t="s">
        <v>42</v>
      </c>
      <c r="H46" s="79" t="s">
        <v>42</v>
      </c>
      <c r="I46" s="78">
        <f t="shared" si="0"/>
        <v>800021.06</v>
      </c>
      <c r="J46" s="78">
        <f t="shared" si="1"/>
        <v>199978.93999999994</v>
      </c>
      <c r="K46" s="78">
        <f t="shared" si="2"/>
        <v>199978.93999999994</v>
      </c>
    </row>
    <row r="47" spans="1:11" ht="25.5" x14ac:dyDescent="0.2">
      <c r="A47" s="48" t="s">
        <v>97</v>
      </c>
      <c r="B47" s="65">
        <v>241</v>
      </c>
      <c r="C47" s="77" t="s">
        <v>177</v>
      </c>
      <c r="D47" s="78">
        <v>380000</v>
      </c>
      <c r="E47" s="78">
        <v>380000</v>
      </c>
      <c r="F47" s="78">
        <v>0</v>
      </c>
      <c r="G47" s="79"/>
      <c r="H47" s="79"/>
      <c r="I47" s="78">
        <f t="shared" si="0"/>
        <v>0</v>
      </c>
      <c r="J47" s="78">
        <f t="shared" si="1"/>
        <v>380000</v>
      </c>
      <c r="K47" s="78">
        <f t="shared" si="2"/>
        <v>380000</v>
      </c>
    </row>
    <row r="48" spans="1:11" x14ac:dyDescent="0.2">
      <c r="A48" s="48" t="s">
        <v>91</v>
      </c>
      <c r="B48" s="88">
        <v>242</v>
      </c>
      <c r="C48" s="77" t="s">
        <v>178</v>
      </c>
      <c r="D48" s="78">
        <v>4320000</v>
      </c>
      <c r="E48" s="78">
        <v>2160000</v>
      </c>
      <c r="F48" s="78">
        <v>0</v>
      </c>
      <c r="G48" s="79"/>
      <c r="H48" s="79"/>
      <c r="I48" s="78">
        <f t="shared" si="0"/>
        <v>0</v>
      </c>
      <c r="J48" s="78">
        <f t="shared" si="1"/>
        <v>4320000</v>
      </c>
      <c r="K48" s="78">
        <f t="shared" si="2"/>
        <v>2160000</v>
      </c>
    </row>
    <row r="49" spans="1:11" ht="25.5" x14ac:dyDescent="0.2">
      <c r="A49" s="48" t="s">
        <v>93</v>
      </c>
      <c r="B49" s="65">
        <v>243</v>
      </c>
      <c r="C49" s="77" t="s">
        <v>179</v>
      </c>
      <c r="D49" s="78">
        <v>10000</v>
      </c>
      <c r="E49" s="78">
        <v>10000</v>
      </c>
      <c r="F49" s="78">
        <v>0</v>
      </c>
      <c r="G49" s="79"/>
      <c r="H49" s="79"/>
      <c r="I49" s="78">
        <f t="shared" si="0"/>
        <v>0</v>
      </c>
      <c r="J49" s="78">
        <f t="shared" si="1"/>
        <v>10000</v>
      </c>
      <c r="K49" s="78">
        <f t="shared" si="2"/>
        <v>10000</v>
      </c>
    </row>
    <row r="50" spans="1:11" ht="25.5" x14ac:dyDescent="0.2">
      <c r="A50" s="48" t="s">
        <v>94</v>
      </c>
      <c r="B50" s="65">
        <v>244</v>
      </c>
      <c r="C50" s="77" t="s">
        <v>180</v>
      </c>
      <c r="D50" s="78">
        <v>80000</v>
      </c>
      <c r="E50" s="78">
        <v>80000</v>
      </c>
      <c r="F50" s="78">
        <v>0</v>
      </c>
      <c r="G50" s="79"/>
      <c r="H50" s="79"/>
      <c r="I50" s="78">
        <f>F50</f>
        <v>0</v>
      </c>
      <c r="J50" s="78">
        <f>D50-I50</f>
        <v>80000</v>
      </c>
      <c r="K50" s="78">
        <f>E50-I50</f>
        <v>80000</v>
      </c>
    </row>
    <row r="51" spans="1:11" ht="25.5" x14ac:dyDescent="0.2">
      <c r="A51" s="48" t="s">
        <v>97</v>
      </c>
      <c r="B51" s="88">
        <v>245</v>
      </c>
      <c r="C51" s="77" t="s">
        <v>181</v>
      </c>
      <c r="D51" s="78">
        <v>4000000</v>
      </c>
      <c r="E51" s="78">
        <v>4000000</v>
      </c>
      <c r="F51" s="78">
        <v>0</v>
      </c>
      <c r="G51" s="79"/>
      <c r="H51" s="79"/>
      <c r="I51" s="78">
        <f>F51</f>
        <v>0</v>
      </c>
      <c r="J51" s="78">
        <f>D51-I51</f>
        <v>4000000</v>
      </c>
      <c r="K51" s="78">
        <f>E51-I51</f>
        <v>4000000</v>
      </c>
    </row>
    <row r="52" spans="1:11" ht="25.5" x14ac:dyDescent="0.2">
      <c r="A52" s="48" t="s">
        <v>97</v>
      </c>
      <c r="B52" s="65">
        <v>246</v>
      </c>
      <c r="C52" s="77" t="s">
        <v>233</v>
      </c>
      <c r="D52" s="78">
        <v>10856000</v>
      </c>
      <c r="E52" s="78">
        <v>10856000</v>
      </c>
      <c r="F52" s="78">
        <v>1713594</v>
      </c>
      <c r="G52" s="79"/>
      <c r="H52" s="79"/>
      <c r="I52" s="78">
        <f>F52</f>
        <v>1713594</v>
      </c>
      <c r="J52" s="78">
        <f>D52-I52</f>
        <v>9142406</v>
      </c>
      <c r="K52" s="78">
        <f>E52-I52</f>
        <v>9142406</v>
      </c>
    </row>
    <row r="53" spans="1:11" x14ac:dyDescent="0.2">
      <c r="A53" s="48" t="s">
        <v>91</v>
      </c>
      <c r="B53" s="65">
        <v>247</v>
      </c>
      <c r="C53" s="77" t="s">
        <v>182</v>
      </c>
      <c r="D53" s="78">
        <v>200000</v>
      </c>
      <c r="E53" s="78">
        <v>150000</v>
      </c>
      <c r="F53" s="78">
        <v>0</v>
      </c>
      <c r="G53" s="79"/>
      <c r="H53" s="79"/>
      <c r="I53" s="78">
        <f t="shared" si="0"/>
        <v>0</v>
      </c>
      <c r="J53" s="78">
        <f t="shared" si="1"/>
        <v>200000</v>
      </c>
      <c r="K53" s="78">
        <f t="shared" si="2"/>
        <v>150000</v>
      </c>
    </row>
    <row r="54" spans="1:11" ht="25.5" x14ac:dyDescent="0.2">
      <c r="A54" s="48" t="s">
        <v>93</v>
      </c>
      <c r="B54" s="65">
        <v>248</v>
      </c>
      <c r="C54" s="77" t="s">
        <v>234</v>
      </c>
      <c r="D54" s="78">
        <v>400000</v>
      </c>
      <c r="E54" s="78">
        <v>400000</v>
      </c>
      <c r="F54" s="78">
        <v>177778.88</v>
      </c>
      <c r="G54" s="79" t="s">
        <v>42</v>
      </c>
      <c r="H54" s="79" t="s">
        <v>42</v>
      </c>
      <c r="I54" s="78">
        <f t="shared" ref="I54" si="6">F54</f>
        <v>177778.88</v>
      </c>
      <c r="J54" s="78">
        <f t="shared" ref="J54" si="7">D54-I54</f>
        <v>222221.12</v>
      </c>
      <c r="K54" s="78">
        <f t="shared" ref="K54" si="8">E54-I54</f>
        <v>222221.12</v>
      </c>
    </row>
    <row r="55" spans="1:11" ht="25.5" x14ac:dyDescent="0.2">
      <c r="A55" s="48" t="s">
        <v>93</v>
      </c>
      <c r="B55" s="88">
        <v>249</v>
      </c>
      <c r="C55" s="77" t="s">
        <v>183</v>
      </c>
      <c r="D55" s="78">
        <v>100000</v>
      </c>
      <c r="E55" s="78">
        <v>100000</v>
      </c>
      <c r="F55" s="78">
        <v>96916.94</v>
      </c>
      <c r="G55" s="79" t="s">
        <v>42</v>
      </c>
      <c r="H55" s="79" t="s">
        <v>42</v>
      </c>
      <c r="I55" s="78">
        <f t="shared" si="0"/>
        <v>96916.94</v>
      </c>
      <c r="J55" s="78">
        <f t="shared" si="1"/>
        <v>3083.0599999999977</v>
      </c>
      <c r="K55" s="78">
        <f t="shared" si="2"/>
        <v>3083.0599999999977</v>
      </c>
    </row>
    <row r="56" spans="1:11" x14ac:dyDescent="0.2">
      <c r="A56" s="48" t="s">
        <v>91</v>
      </c>
      <c r="B56" s="65">
        <v>250</v>
      </c>
      <c r="C56" s="77" t="s">
        <v>184</v>
      </c>
      <c r="D56" s="78">
        <v>5732671.3300000001</v>
      </c>
      <c r="E56" s="78">
        <v>2732671.33</v>
      </c>
      <c r="F56" s="78">
        <v>0</v>
      </c>
      <c r="G56" s="79" t="s">
        <v>42</v>
      </c>
      <c r="H56" s="79" t="s">
        <v>42</v>
      </c>
      <c r="I56" s="78">
        <f t="shared" si="0"/>
        <v>0</v>
      </c>
      <c r="J56" s="78">
        <f t="shared" si="1"/>
        <v>5732671.3300000001</v>
      </c>
      <c r="K56" s="78">
        <f t="shared" si="2"/>
        <v>2732671.33</v>
      </c>
    </row>
    <row r="57" spans="1:11" x14ac:dyDescent="0.2">
      <c r="A57" s="48" t="s">
        <v>91</v>
      </c>
      <c r="B57" s="65">
        <v>251</v>
      </c>
      <c r="C57" s="77" t="s">
        <v>185</v>
      </c>
      <c r="D57" s="78">
        <v>6800000</v>
      </c>
      <c r="E57" s="78">
        <v>3400000</v>
      </c>
      <c r="F57" s="78">
        <v>0</v>
      </c>
      <c r="G57" s="79" t="s">
        <v>42</v>
      </c>
      <c r="H57" s="79" t="s">
        <v>42</v>
      </c>
      <c r="I57" s="78">
        <f>F57</f>
        <v>0</v>
      </c>
      <c r="J57" s="78">
        <f>D57-I57</f>
        <v>6800000</v>
      </c>
      <c r="K57" s="78">
        <f>E57-I57</f>
        <v>3400000</v>
      </c>
    </row>
    <row r="58" spans="1:11" ht="38.25" x14ac:dyDescent="0.2">
      <c r="A58" s="48" t="s">
        <v>99</v>
      </c>
      <c r="B58" s="88">
        <v>252</v>
      </c>
      <c r="C58" s="77" t="s">
        <v>186</v>
      </c>
      <c r="D58" s="78">
        <v>7171800</v>
      </c>
      <c r="E58" s="78">
        <v>1188715.76</v>
      </c>
      <c r="F58" s="78">
        <v>557669.99</v>
      </c>
      <c r="G58" s="79" t="s">
        <v>42</v>
      </c>
      <c r="H58" s="79" t="s">
        <v>42</v>
      </c>
      <c r="I58" s="78">
        <f t="shared" si="0"/>
        <v>557669.99</v>
      </c>
      <c r="J58" s="78">
        <f t="shared" si="1"/>
        <v>6614130.0099999998</v>
      </c>
      <c r="K58" s="78">
        <f t="shared" si="2"/>
        <v>631045.77</v>
      </c>
    </row>
    <row r="59" spans="1:11" x14ac:dyDescent="0.2">
      <c r="A59" s="48" t="s">
        <v>96</v>
      </c>
      <c r="B59" s="65">
        <v>253</v>
      </c>
      <c r="C59" s="77" t="s">
        <v>187</v>
      </c>
      <c r="D59" s="78">
        <v>567328.67000000004</v>
      </c>
      <c r="E59" s="78">
        <v>467328.67</v>
      </c>
      <c r="F59" s="78">
        <v>304118.09999999998</v>
      </c>
      <c r="G59" s="79"/>
      <c r="H59" s="79"/>
      <c r="I59" s="78">
        <f>F59</f>
        <v>304118.09999999998</v>
      </c>
      <c r="J59" s="78">
        <f t="shared" ref="J59:J64" si="9">D59-I59</f>
        <v>263210.57000000007</v>
      </c>
      <c r="K59" s="78">
        <f t="shared" ref="K59:K64" si="10">E59-I59</f>
        <v>163210.57</v>
      </c>
    </row>
    <row r="60" spans="1:11" ht="38.25" x14ac:dyDescent="0.2">
      <c r="A60" s="48" t="s">
        <v>99</v>
      </c>
      <c r="B60" s="65">
        <v>254</v>
      </c>
      <c r="C60" s="77" t="s">
        <v>188</v>
      </c>
      <c r="D60" s="78">
        <v>1000000</v>
      </c>
      <c r="E60" s="78">
        <v>900000</v>
      </c>
      <c r="F60" s="78">
        <v>617273.76</v>
      </c>
      <c r="G60" s="79"/>
      <c r="H60" s="79"/>
      <c r="I60" s="78">
        <f t="shared" ref="I60:I74" si="11">F60</f>
        <v>617273.76</v>
      </c>
      <c r="J60" s="78">
        <f t="shared" si="9"/>
        <v>382726.24</v>
      </c>
      <c r="K60" s="78">
        <f t="shared" si="10"/>
        <v>282726.24</v>
      </c>
    </row>
    <row r="61" spans="1:11" ht="25.5" x14ac:dyDescent="0.2">
      <c r="A61" s="48" t="s">
        <v>97</v>
      </c>
      <c r="B61" s="65">
        <v>255</v>
      </c>
      <c r="C61" s="77" t="s">
        <v>235</v>
      </c>
      <c r="D61" s="78">
        <v>9000</v>
      </c>
      <c r="E61" s="78">
        <v>9000</v>
      </c>
      <c r="F61" s="78">
        <v>9000</v>
      </c>
      <c r="G61" s="79"/>
      <c r="H61" s="79"/>
      <c r="I61" s="78">
        <f t="shared" ref="I61" si="12">F61</f>
        <v>9000</v>
      </c>
      <c r="J61" s="78">
        <f t="shared" si="9"/>
        <v>0</v>
      </c>
      <c r="K61" s="78">
        <f t="shared" si="10"/>
        <v>0</v>
      </c>
    </row>
    <row r="62" spans="1:11" ht="25.5" x14ac:dyDescent="0.2">
      <c r="A62" s="48" t="s">
        <v>97</v>
      </c>
      <c r="B62" s="88">
        <v>256</v>
      </c>
      <c r="C62" s="77" t="s">
        <v>189</v>
      </c>
      <c r="D62" s="78">
        <v>8057600</v>
      </c>
      <c r="E62" s="78">
        <v>3857600</v>
      </c>
      <c r="F62" s="78">
        <v>1376545.55</v>
      </c>
      <c r="G62" s="79"/>
      <c r="H62" s="79"/>
      <c r="I62" s="78">
        <f t="shared" si="11"/>
        <v>1376545.55</v>
      </c>
      <c r="J62" s="78">
        <f t="shared" si="9"/>
        <v>6681054.4500000002</v>
      </c>
      <c r="K62" s="78">
        <f t="shared" si="10"/>
        <v>2481054.4500000002</v>
      </c>
    </row>
    <row r="63" spans="1:11" ht="25.5" x14ac:dyDescent="0.2">
      <c r="A63" s="48" t="s">
        <v>97</v>
      </c>
      <c r="B63" s="65">
        <v>257</v>
      </c>
      <c r="C63" s="77" t="s">
        <v>236</v>
      </c>
      <c r="D63" s="78">
        <v>333400</v>
      </c>
      <c r="E63" s="78">
        <v>333400</v>
      </c>
      <c r="F63" s="78">
        <v>238400</v>
      </c>
      <c r="G63" s="79"/>
      <c r="H63" s="79"/>
      <c r="I63" s="78">
        <f t="shared" ref="I63:I64" si="13">F63</f>
        <v>238400</v>
      </c>
      <c r="J63" s="78">
        <f t="shared" si="9"/>
        <v>95000</v>
      </c>
      <c r="K63" s="78">
        <f t="shared" si="10"/>
        <v>95000</v>
      </c>
    </row>
    <row r="64" spans="1:11" ht="25.5" x14ac:dyDescent="0.2">
      <c r="A64" s="48" t="s">
        <v>93</v>
      </c>
      <c r="B64" s="65">
        <v>258</v>
      </c>
      <c r="C64" s="77" t="s">
        <v>246</v>
      </c>
      <c r="D64" s="78">
        <v>2759000</v>
      </c>
      <c r="E64" s="78">
        <v>2759000</v>
      </c>
      <c r="F64" s="78">
        <v>0</v>
      </c>
      <c r="G64" s="79"/>
      <c r="H64" s="79"/>
      <c r="I64" s="78">
        <f t="shared" si="13"/>
        <v>0</v>
      </c>
      <c r="J64" s="78">
        <f t="shared" si="9"/>
        <v>2759000</v>
      </c>
      <c r="K64" s="78">
        <f t="shared" si="10"/>
        <v>2759000</v>
      </c>
    </row>
    <row r="65" spans="1:12" x14ac:dyDescent="0.2">
      <c r="A65" s="48" t="s">
        <v>91</v>
      </c>
      <c r="B65" s="88">
        <v>259</v>
      </c>
      <c r="C65" s="77" t="s">
        <v>190</v>
      </c>
      <c r="D65" s="78">
        <v>1200000</v>
      </c>
      <c r="E65" s="78">
        <v>1200000</v>
      </c>
      <c r="F65" s="78">
        <v>24600</v>
      </c>
      <c r="G65" s="79"/>
      <c r="H65" s="79"/>
      <c r="I65" s="78">
        <f t="shared" si="11"/>
        <v>24600</v>
      </c>
      <c r="J65" s="78">
        <f t="shared" si="1"/>
        <v>1175400</v>
      </c>
      <c r="K65" s="78">
        <f t="shared" si="2"/>
        <v>1175400</v>
      </c>
    </row>
    <row r="66" spans="1:12" ht="25.5" x14ac:dyDescent="0.2">
      <c r="A66" s="48" t="s">
        <v>97</v>
      </c>
      <c r="B66" s="65">
        <v>260</v>
      </c>
      <c r="C66" s="77" t="s">
        <v>191</v>
      </c>
      <c r="D66" s="78">
        <v>654800</v>
      </c>
      <c r="E66" s="78">
        <v>254800</v>
      </c>
      <c r="F66" s="78">
        <v>98550</v>
      </c>
      <c r="G66" s="79"/>
      <c r="H66" s="79"/>
      <c r="I66" s="78">
        <f t="shared" si="11"/>
        <v>98550</v>
      </c>
      <c r="J66" s="78">
        <f>D66-I66</f>
        <v>556250</v>
      </c>
      <c r="K66" s="78">
        <f>E66-I66</f>
        <v>156250</v>
      </c>
    </row>
    <row r="67" spans="1:12" ht="25.5" x14ac:dyDescent="0.2">
      <c r="A67" s="48" t="s">
        <v>93</v>
      </c>
      <c r="B67" s="65">
        <v>261</v>
      </c>
      <c r="C67" s="77" t="s">
        <v>241</v>
      </c>
      <c r="D67" s="78">
        <v>145200</v>
      </c>
      <c r="E67" s="78">
        <v>145200</v>
      </c>
      <c r="F67" s="78">
        <v>0</v>
      </c>
      <c r="G67" s="79"/>
      <c r="H67" s="79"/>
      <c r="I67" s="78">
        <f t="shared" si="11"/>
        <v>0</v>
      </c>
      <c r="J67" s="78">
        <f>D67-I67</f>
        <v>145200</v>
      </c>
      <c r="K67" s="78">
        <f>E67-I67</f>
        <v>145200</v>
      </c>
    </row>
    <row r="68" spans="1:12" x14ac:dyDescent="0.2">
      <c r="A68" s="48" t="s">
        <v>96</v>
      </c>
      <c r="B68" s="65">
        <v>262</v>
      </c>
      <c r="C68" s="77" t="s">
        <v>192</v>
      </c>
      <c r="D68" s="78">
        <v>700000</v>
      </c>
      <c r="E68" s="78">
        <v>530000</v>
      </c>
      <c r="F68" s="78">
        <v>0</v>
      </c>
      <c r="G68" s="79"/>
      <c r="H68" s="79"/>
      <c r="I68" s="78">
        <f>F68</f>
        <v>0</v>
      </c>
      <c r="J68" s="78">
        <f>D68-I68</f>
        <v>700000</v>
      </c>
      <c r="K68" s="78">
        <f>E68-I68</f>
        <v>530000</v>
      </c>
    </row>
    <row r="69" spans="1:12" x14ac:dyDescent="0.2">
      <c r="A69" s="48" t="s">
        <v>96</v>
      </c>
      <c r="B69" s="88">
        <v>263</v>
      </c>
      <c r="C69" s="77" t="s">
        <v>193</v>
      </c>
      <c r="D69" s="78">
        <v>500000</v>
      </c>
      <c r="E69" s="78">
        <v>500000</v>
      </c>
      <c r="F69" s="78">
        <v>0</v>
      </c>
      <c r="G69" s="79"/>
      <c r="H69" s="79"/>
      <c r="I69" s="78">
        <f t="shared" si="11"/>
        <v>0</v>
      </c>
      <c r="J69" s="78">
        <f t="shared" si="1"/>
        <v>500000</v>
      </c>
      <c r="K69" s="78">
        <f t="shared" si="2"/>
        <v>500000</v>
      </c>
    </row>
    <row r="70" spans="1:12" ht="25.5" x14ac:dyDescent="0.2">
      <c r="A70" s="48" t="s">
        <v>97</v>
      </c>
      <c r="B70" s="65">
        <v>264</v>
      </c>
      <c r="C70" s="77" t="s">
        <v>239</v>
      </c>
      <c r="D70" s="78">
        <v>1610300</v>
      </c>
      <c r="E70" s="78">
        <v>1085300</v>
      </c>
      <c r="F70" s="78">
        <v>682175.82</v>
      </c>
      <c r="G70" s="79"/>
      <c r="H70" s="79"/>
      <c r="I70" s="78">
        <f t="shared" ref="I70" si="14">F70</f>
        <v>682175.82</v>
      </c>
      <c r="J70" s="78">
        <f>D70-I70</f>
        <v>928124.18</v>
      </c>
      <c r="K70" s="78">
        <f>E70-I70</f>
        <v>403124.18000000005</v>
      </c>
    </row>
    <row r="71" spans="1:12" ht="25.5" x14ac:dyDescent="0.2">
      <c r="A71" s="48" t="s">
        <v>94</v>
      </c>
      <c r="B71" s="65">
        <v>265</v>
      </c>
      <c r="C71" s="77" t="s">
        <v>194</v>
      </c>
      <c r="D71" s="78">
        <v>64500</v>
      </c>
      <c r="E71" s="78">
        <v>64500</v>
      </c>
      <c r="F71" s="78">
        <v>35125.910000000003</v>
      </c>
      <c r="G71" s="79"/>
      <c r="H71" s="79"/>
      <c r="I71" s="78">
        <f>F71</f>
        <v>35125.910000000003</v>
      </c>
      <c r="J71" s="78">
        <f>D71-I71</f>
        <v>29374.089999999997</v>
      </c>
      <c r="K71" s="78">
        <f>E71-I71</f>
        <v>29374.089999999997</v>
      </c>
    </row>
    <row r="72" spans="1:12" ht="25.5" x14ac:dyDescent="0.2">
      <c r="A72" s="48" t="s">
        <v>97</v>
      </c>
      <c r="B72" s="88">
        <v>266</v>
      </c>
      <c r="C72" s="77" t="s">
        <v>195</v>
      </c>
      <c r="D72" s="78">
        <v>7445800</v>
      </c>
      <c r="E72" s="78">
        <v>3760000</v>
      </c>
      <c r="F72" s="78">
        <v>3258386.22</v>
      </c>
      <c r="G72" s="79"/>
      <c r="H72" s="79"/>
      <c r="I72" s="78">
        <f>F72</f>
        <v>3258386.22</v>
      </c>
      <c r="J72" s="78">
        <f>D72-I72</f>
        <v>4187413.78</v>
      </c>
      <c r="K72" s="78">
        <f>E72-I72</f>
        <v>501613.7799999998</v>
      </c>
    </row>
    <row r="73" spans="1:12" x14ac:dyDescent="0.2">
      <c r="A73" s="48" t="s">
        <v>91</v>
      </c>
      <c r="B73" s="65">
        <v>267</v>
      </c>
      <c r="C73" s="77" t="s">
        <v>196</v>
      </c>
      <c r="D73" s="78">
        <v>1500000</v>
      </c>
      <c r="E73" s="78">
        <v>800000</v>
      </c>
      <c r="F73" s="78">
        <v>117246</v>
      </c>
      <c r="G73" s="79"/>
      <c r="H73" s="79"/>
      <c r="I73" s="78">
        <f t="shared" si="11"/>
        <v>117246</v>
      </c>
      <c r="J73" s="78">
        <f>D73-I73</f>
        <v>1382754</v>
      </c>
      <c r="K73" s="78">
        <f>E73-I73</f>
        <v>682754</v>
      </c>
    </row>
    <row r="74" spans="1:12" ht="25.5" x14ac:dyDescent="0.2">
      <c r="A74" s="48" t="s">
        <v>93</v>
      </c>
      <c r="B74" s="65">
        <v>268</v>
      </c>
      <c r="C74" s="77" t="s">
        <v>197</v>
      </c>
      <c r="D74" s="78">
        <v>1613900</v>
      </c>
      <c r="E74" s="78">
        <v>1100000</v>
      </c>
      <c r="F74" s="78">
        <v>69450</v>
      </c>
      <c r="G74" s="79"/>
      <c r="H74" s="79"/>
      <c r="I74" s="78">
        <f t="shared" si="11"/>
        <v>69450</v>
      </c>
      <c r="J74" s="78">
        <f>D74-I74</f>
        <v>1544450</v>
      </c>
      <c r="K74" s="78">
        <f>E74-I74</f>
        <v>1030550</v>
      </c>
    </row>
    <row r="75" spans="1:12" x14ac:dyDescent="0.2">
      <c r="A75" s="48" t="s">
        <v>91</v>
      </c>
      <c r="B75" s="65">
        <v>269</v>
      </c>
      <c r="C75" s="77" t="s">
        <v>198</v>
      </c>
      <c r="D75" s="78">
        <v>186000</v>
      </c>
      <c r="E75" s="78">
        <v>0</v>
      </c>
      <c r="F75" s="78">
        <v>0</v>
      </c>
      <c r="G75" s="79" t="s">
        <v>42</v>
      </c>
      <c r="H75" s="79" t="s">
        <v>42</v>
      </c>
      <c r="I75" s="78">
        <f t="shared" si="0"/>
        <v>0</v>
      </c>
      <c r="J75" s="78">
        <f t="shared" si="1"/>
        <v>186000</v>
      </c>
      <c r="K75" s="78">
        <f t="shared" si="2"/>
        <v>0</v>
      </c>
    </row>
    <row r="76" spans="1:12" ht="25.5" x14ac:dyDescent="0.2">
      <c r="A76" s="48" t="s">
        <v>94</v>
      </c>
      <c r="B76" s="88">
        <v>270</v>
      </c>
      <c r="C76" s="77" t="s">
        <v>199</v>
      </c>
      <c r="D76" s="78">
        <v>10000</v>
      </c>
      <c r="E76" s="78">
        <v>10000</v>
      </c>
      <c r="F76" s="78">
        <v>0</v>
      </c>
      <c r="G76" s="79" t="s">
        <v>42</v>
      </c>
      <c r="H76" s="79" t="s">
        <v>42</v>
      </c>
      <c r="I76" s="78">
        <f t="shared" si="0"/>
        <v>0</v>
      </c>
      <c r="J76" s="78">
        <f t="shared" si="1"/>
        <v>10000</v>
      </c>
      <c r="K76" s="78">
        <f t="shared" si="2"/>
        <v>10000</v>
      </c>
    </row>
    <row r="77" spans="1:12" x14ac:dyDescent="0.2">
      <c r="A77" s="48" t="s">
        <v>90</v>
      </c>
      <c r="B77" s="65">
        <v>271</v>
      </c>
      <c r="C77" s="77" t="s">
        <v>200</v>
      </c>
      <c r="D77" s="78">
        <v>329000</v>
      </c>
      <c r="E77" s="78">
        <v>244000</v>
      </c>
      <c r="F77" s="78">
        <v>0</v>
      </c>
      <c r="G77" s="79" t="s">
        <v>42</v>
      </c>
      <c r="H77" s="79" t="s">
        <v>42</v>
      </c>
      <c r="I77" s="78">
        <f t="shared" si="0"/>
        <v>0</v>
      </c>
      <c r="J77" s="78">
        <f t="shared" si="1"/>
        <v>329000</v>
      </c>
      <c r="K77" s="78">
        <f t="shared" si="2"/>
        <v>244000</v>
      </c>
      <c r="L77" s="64">
        <f>D77+D78</f>
        <v>973900</v>
      </c>
    </row>
    <row r="78" spans="1:12" x14ac:dyDescent="0.2">
      <c r="A78" s="48" t="s">
        <v>91</v>
      </c>
      <c r="B78" s="65">
        <v>272</v>
      </c>
      <c r="C78" s="77" t="s">
        <v>201</v>
      </c>
      <c r="D78" s="78">
        <v>644900</v>
      </c>
      <c r="E78" s="78">
        <v>464900</v>
      </c>
      <c r="F78" s="78">
        <v>0</v>
      </c>
      <c r="G78" s="79"/>
      <c r="H78" s="79"/>
      <c r="I78" s="78">
        <f t="shared" si="0"/>
        <v>0</v>
      </c>
      <c r="J78" s="78">
        <f t="shared" si="1"/>
        <v>644900</v>
      </c>
      <c r="K78" s="78">
        <f t="shared" si="2"/>
        <v>464900</v>
      </c>
    </row>
    <row r="79" spans="1:12" x14ac:dyDescent="0.2">
      <c r="A79" s="48" t="s">
        <v>92</v>
      </c>
      <c r="B79" s="88">
        <v>273</v>
      </c>
      <c r="C79" s="77" t="s">
        <v>202</v>
      </c>
      <c r="D79" s="78">
        <v>305200</v>
      </c>
      <c r="E79" s="78">
        <v>255200</v>
      </c>
      <c r="F79" s="78">
        <v>0</v>
      </c>
      <c r="G79" s="79" t="s">
        <v>42</v>
      </c>
      <c r="H79" s="79" t="s">
        <v>42</v>
      </c>
      <c r="I79" s="78">
        <f>F79</f>
        <v>0</v>
      </c>
      <c r="J79" s="78">
        <f>D79-I79</f>
        <v>305200</v>
      </c>
      <c r="K79" s="78">
        <f>E79-I79</f>
        <v>255200</v>
      </c>
      <c r="L79" s="64">
        <f>D79+D80</f>
        <v>330200</v>
      </c>
    </row>
    <row r="80" spans="1:12" ht="25.5" x14ac:dyDescent="0.2">
      <c r="A80" s="48" t="s">
        <v>94</v>
      </c>
      <c r="B80" s="65">
        <v>274</v>
      </c>
      <c r="C80" s="77" t="s">
        <v>203</v>
      </c>
      <c r="D80" s="78">
        <v>25000</v>
      </c>
      <c r="E80" s="78">
        <v>25000</v>
      </c>
      <c r="F80" s="78">
        <v>0</v>
      </c>
      <c r="G80" s="79"/>
      <c r="H80" s="79"/>
      <c r="I80" s="78">
        <f>F80</f>
        <v>0</v>
      </c>
      <c r="J80" s="78">
        <f>D80-I80</f>
        <v>25000</v>
      </c>
      <c r="K80" s="78">
        <f>E80-I80</f>
        <v>25000</v>
      </c>
    </row>
    <row r="81" spans="1:13" x14ac:dyDescent="0.2">
      <c r="A81" s="48" t="s">
        <v>87</v>
      </c>
      <c r="B81" s="65">
        <v>275</v>
      </c>
      <c r="C81" s="77" t="s">
        <v>204</v>
      </c>
      <c r="D81" s="78">
        <v>10146200</v>
      </c>
      <c r="E81" s="78">
        <v>5500000</v>
      </c>
      <c r="F81" s="78">
        <v>3573005.94</v>
      </c>
      <c r="G81" s="79" t="s">
        <v>42</v>
      </c>
      <c r="H81" s="79" t="s">
        <v>42</v>
      </c>
      <c r="I81" s="78">
        <f t="shared" ref="I81:I105" si="15">F81</f>
        <v>3573005.94</v>
      </c>
      <c r="J81" s="78">
        <f t="shared" ref="J81:J105" si="16">D81-I81</f>
        <v>6573194.0600000005</v>
      </c>
      <c r="K81" s="78">
        <f t="shared" ref="K81:K105" si="17">E81-I81</f>
        <v>1926994.06</v>
      </c>
      <c r="L81" s="64" t="e">
        <f>D81+#REF!+D86+D89+#REF!</f>
        <v>#REF!</v>
      </c>
      <c r="M81" s="63">
        <v>502</v>
      </c>
    </row>
    <row r="82" spans="1:13" ht="25.5" x14ac:dyDescent="0.2">
      <c r="A82" s="48" t="s">
        <v>89</v>
      </c>
      <c r="B82" s="65">
        <v>276</v>
      </c>
      <c r="C82" s="77" t="s">
        <v>205</v>
      </c>
      <c r="D82" s="78">
        <v>3225200</v>
      </c>
      <c r="E82" s="78">
        <v>1675200</v>
      </c>
      <c r="F82" s="78">
        <v>890860.11</v>
      </c>
      <c r="G82" s="79" t="s">
        <v>42</v>
      </c>
      <c r="H82" s="79" t="s">
        <v>42</v>
      </c>
      <c r="I82" s="78">
        <f>F82</f>
        <v>890860.11</v>
      </c>
      <c r="J82" s="78">
        <f>D82-I82</f>
        <v>2334339.89</v>
      </c>
      <c r="K82" s="78">
        <f>E82-I82</f>
        <v>784339.89</v>
      </c>
      <c r="L82" s="64" t="e">
        <f>D82+#REF!+D89+D90+#REF!</f>
        <v>#REF!</v>
      </c>
      <c r="M82" s="63">
        <v>502</v>
      </c>
    </row>
    <row r="83" spans="1:13" x14ac:dyDescent="0.2">
      <c r="A83" s="48" t="s">
        <v>91</v>
      </c>
      <c r="B83" s="88">
        <v>277</v>
      </c>
      <c r="C83" s="77" t="s">
        <v>206</v>
      </c>
      <c r="D83" s="78">
        <v>1000000</v>
      </c>
      <c r="E83" s="78">
        <v>750000</v>
      </c>
      <c r="F83" s="78">
        <v>510601.41</v>
      </c>
      <c r="G83" s="79" t="s">
        <v>42</v>
      </c>
      <c r="H83" s="79" t="s">
        <v>42</v>
      </c>
      <c r="I83" s="78">
        <f>F83</f>
        <v>510601.41</v>
      </c>
      <c r="J83" s="78">
        <f>D83-I83</f>
        <v>489398.59</v>
      </c>
      <c r="K83" s="78">
        <f>E83-I83</f>
        <v>239398.59000000003</v>
      </c>
      <c r="L83" s="64" t="e">
        <f>D83+#REF!+D90+D91+#REF!</f>
        <v>#REF!</v>
      </c>
      <c r="M83" s="63">
        <v>502</v>
      </c>
    </row>
    <row r="84" spans="1:13" x14ac:dyDescent="0.2">
      <c r="A84" s="48" t="s">
        <v>95</v>
      </c>
      <c r="B84" s="65">
        <v>278</v>
      </c>
      <c r="C84" s="77" t="s">
        <v>207</v>
      </c>
      <c r="D84" s="78">
        <v>87000</v>
      </c>
      <c r="E84" s="78">
        <v>44000</v>
      </c>
      <c r="F84" s="78">
        <v>8791</v>
      </c>
      <c r="G84" s="79" t="s">
        <v>42</v>
      </c>
      <c r="H84" s="79" t="s">
        <v>42</v>
      </c>
      <c r="I84" s="78">
        <f>F84</f>
        <v>8791</v>
      </c>
      <c r="J84" s="78">
        <f>D84-I84</f>
        <v>78209</v>
      </c>
      <c r="K84" s="78">
        <f>E84-I84</f>
        <v>35209</v>
      </c>
    </row>
    <row r="85" spans="1:13" ht="25.5" x14ac:dyDescent="0.2">
      <c r="A85" s="48" t="s">
        <v>97</v>
      </c>
      <c r="B85" s="65">
        <v>279</v>
      </c>
      <c r="C85" s="77" t="s">
        <v>208</v>
      </c>
      <c r="D85" s="78">
        <v>32185</v>
      </c>
      <c r="E85" s="78">
        <v>32185</v>
      </c>
      <c r="F85" s="78">
        <v>4800</v>
      </c>
      <c r="G85" s="79" t="s">
        <v>42</v>
      </c>
      <c r="H85" s="79" t="s">
        <v>42</v>
      </c>
      <c r="I85" s="78">
        <f>F85</f>
        <v>4800</v>
      </c>
      <c r="J85" s="78">
        <f>D85-I85</f>
        <v>27385</v>
      </c>
      <c r="K85" s="78">
        <f>E85-I85</f>
        <v>27385</v>
      </c>
    </row>
    <row r="86" spans="1:13" x14ac:dyDescent="0.2">
      <c r="A86" s="48" t="s">
        <v>91</v>
      </c>
      <c r="B86" s="88">
        <v>280</v>
      </c>
      <c r="C86" s="77" t="s">
        <v>209</v>
      </c>
      <c r="D86" s="78">
        <v>163415</v>
      </c>
      <c r="E86" s="78">
        <v>138415</v>
      </c>
      <c r="F86" s="78">
        <v>84238.8</v>
      </c>
      <c r="G86" s="79" t="s">
        <v>42</v>
      </c>
      <c r="H86" s="79" t="s">
        <v>42</v>
      </c>
      <c r="I86" s="78">
        <f>F86</f>
        <v>84238.8</v>
      </c>
      <c r="J86" s="78">
        <f>D86-I86</f>
        <v>79176.2</v>
      </c>
      <c r="K86" s="78">
        <f>E86-I86</f>
        <v>54176.2</v>
      </c>
    </row>
    <row r="87" spans="1:13" ht="25.5" x14ac:dyDescent="0.2">
      <c r="A87" s="48" t="s">
        <v>93</v>
      </c>
      <c r="B87" s="65">
        <v>281</v>
      </c>
      <c r="C87" s="77" t="s">
        <v>210</v>
      </c>
      <c r="D87" s="78">
        <v>29500</v>
      </c>
      <c r="E87" s="78">
        <v>29500</v>
      </c>
      <c r="F87" s="78">
        <v>18090</v>
      </c>
      <c r="G87" s="79" t="s">
        <v>42</v>
      </c>
      <c r="H87" s="79" t="s">
        <v>42</v>
      </c>
      <c r="I87" s="78">
        <f t="shared" si="15"/>
        <v>18090</v>
      </c>
      <c r="J87" s="78">
        <f t="shared" si="16"/>
        <v>11410</v>
      </c>
      <c r="K87" s="78">
        <f t="shared" si="17"/>
        <v>11410</v>
      </c>
    </row>
    <row r="88" spans="1:13" x14ac:dyDescent="0.2">
      <c r="A88" s="48" t="s">
        <v>95</v>
      </c>
      <c r="B88" s="65">
        <v>282</v>
      </c>
      <c r="C88" s="77" t="s">
        <v>211</v>
      </c>
      <c r="D88" s="78">
        <v>1500</v>
      </c>
      <c r="E88" s="78">
        <v>1000</v>
      </c>
      <c r="F88" s="78">
        <v>117.97</v>
      </c>
      <c r="G88" s="79" t="s">
        <v>42</v>
      </c>
      <c r="H88" s="79" t="s">
        <v>42</v>
      </c>
      <c r="I88" s="78">
        <f>F88</f>
        <v>117.97</v>
      </c>
      <c r="J88" s="78">
        <f>D88-I88</f>
        <v>1382.03</v>
      </c>
      <c r="K88" s="78">
        <f>E88-I88</f>
        <v>882.03</v>
      </c>
    </row>
    <row r="89" spans="1:13" x14ac:dyDescent="0.2">
      <c r="A89" s="48" t="s">
        <v>90</v>
      </c>
      <c r="B89" s="65">
        <v>283</v>
      </c>
      <c r="C89" s="77" t="s">
        <v>212</v>
      </c>
      <c r="D89" s="78">
        <v>263425</v>
      </c>
      <c r="E89" s="78">
        <v>252325</v>
      </c>
      <c r="F89" s="78">
        <v>0</v>
      </c>
      <c r="G89" s="79" t="s">
        <v>42</v>
      </c>
      <c r="H89" s="79" t="s">
        <v>42</v>
      </c>
      <c r="I89" s="78">
        <f>F89</f>
        <v>0</v>
      </c>
      <c r="J89" s="78">
        <f>D89-I89</f>
        <v>263425</v>
      </c>
      <c r="K89" s="78">
        <f>E89-I89</f>
        <v>252325</v>
      </c>
    </row>
    <row r="90" spans="1:13" x14ac:dyDescent="0.2">
      <c r="A90" s="48" t="s">
        <v>96</v>
      </c>
      <c r="B90" s="88">
        <v>284</v>
      </c>
      <c r="C90" s="77" t="s">
        <v>213</v>
      </c>
      <c r="D90" s="78">
        <v>1099500</v>
      </c>
      <c r="E90" s="78">
        <v>540000</v>
      </c>
      <c r="F90" s="78">
        <v>222818.87</v>
      </c>
      <c r="G90" s="79" t="s">
        <v>42</v>
      </c>
      <c r="H90" s="79" t="s">
        <v>42</v>
      </c>
      <c r="I90" s="78">
        <f t="shared" si="15"/>
        <v>222818.87</v>
      </c>
      <c r="J90" s="78">
        <f t="shared" si="16"/>
        <v>876681.13</v>
      </c>
      <c r="K90" s="78">
        <f t="shared" si="17"/>
        <v>317181.13</v>
      </c>
      <c r="L90" s="64">
        <f>D90+D91</f>
        <v>1725000</v>
      </c>
    </row>
    <row r="91" spans="1:13" ht="25.5" x14ac:dyDescent="0.2">
      <c r="A91" s="48" t="s">
        <v>100</v>
      </c>
      <c r="B91" s="65">
        <v>285</v>
      </c>
      <c r="C91" s="77" t="s">
        <v>214</v>
      </c>
      <c r="D91" s="78">
        <v>625500</v>
      </c>
      <c r="E91" s="78">
        <v>300000</v>
      </c>
      <c r="F91" s="78">
        <v>154625</v>
      </c>
      <c r="G91" s="79" t="s">
        <v>42</v>
      </c>
      <c r="H91" s="79" t="s">
        <v>42</v>
      </c>
      <c r="I91" s="78">
        <f t="shared" si="15"/>
        <v>154625</v>
      </c>
      <c r="J91" s="78">
        <f t="shared" si="16"/>
        <v>470875</v>
      </c>
      <c r="K91" s="78">
        <f t="shared" si="17"/>
        <v>145375</v>
      </c>
      <c r="L91" s="64" t="e">
        <f>#REF!+D95+D96</f>
        <v>#REF!</v>
      </c>
      <c r="M91" s="64" t="e">
        <f>L91+L90</f>
        <v>#REF!</v>
      </c>
    </row>
    <row r="92" spans="1:13" ht="25.5" x14ac:dyDescent="0.2">
      <c r="A92" s="48" t="s">
        <v>97</v>
      </c>
      <c r="B92" s="65">
        <v>286</v>
      </c>
      <c r="C92" s="77" t="s">
        <v>215</v>
      </c>
      <c r="D92" s="78">
        <v>1653800</v>
      </c>
      <c r="E92" s="78">
        <v>900000</v>
      </c>
      <c r="F92" s="78">
        <v>88249.02</v>
      </c>
      <c r="G92" s="79" t="s">
        <v>42</v>
      </c>
      <c r="H92" s="79" t="s">
        <v>42</v>
      </c>
      <c r="I92" s="78">
        <f t="shared" si="15"/>
        <v>88249.02</v>
      </c>
      <c r="J92" s="78">
        <f t="shared" si="16"/>
        <v>1565550.98</v>
      </c>
      <c r="K92" s="78">
        <f t="shared" si="17"/>
        <v>811750.98</v>
      </c>
      <c r="L92" s="64" t="e">
        <f>#REF!+D96+D97</f>
        <v>#REF!</v>
      </c>
      <c r="M92" s="64" t="e">
        <f>L92+L91</f>
        <v>#REF!</v>
      </c>
    </row>
    <row r="93" spans="1:13" x14ac:dyDescent="0.2">
      <c r="A93" s="48" t="s">
        <v>91</v>
      </c>
      <c r="B93" s="88">
        <v>287</v>
      </c>
      <c r="C93" s="77" t="s">
        <v>216</v>
      </c>
      <c r="D93" s="78">
        <v>2203100</v>
      </c>
      <c r="E93" s="78">
        <v>1423600</v>
      </c>
      <c r="F93" s="78">
        <v>946484.98</v>
      </c>
      <c r="G93" s="79" t="s">
        <v>42</v>
      </c>
      <c r="H93" s="79" t="s">
        <v>42</v>
      </c>
      <c r="I93" s="78">
        <f>F93</f>
        <v>946484.98</v>
      </c>
      <c r="J93" s="78">
        <f>D93-I93</f>
        <v>1256615.02</v>
      </c>
      <c r="K93" s="78">
        <f>E93-I93</f>
        <v>477115.02</v>
      </c>
      <c r="L93" s="64" t="e">
        <f>#REF!+D97+D98</f>
        <v>#REF!</v>
      </c>
      <c r="M93" s="64" t="e">
        <f>L93+L92</f>
        <v>#REF!</v>
      </c>
    </row>
    <row r="94" spans="1:13" x14ac:dyDescent="0.2">
      <c r="A94" s="48" t="s">
        <v>92</v>
      </c>
      <c r="B94" s="65">
        <v>288</v>
      </c>
      <c r="C94" s="77" t="s">
        <v>217</v>
      </c>
      <c r="D94" s="78">
        <v>983980</v>
      </c>
      <c r="E94" s="78">
        <v>907980</v>
      </c>
      <c r="F94" s="78">
        <v>248530.74</v>
      </c>
      <c r="G94" s="79" t="s">
        <v>42</v>
      </c>
      <c r="H94" s="79" t="s">
        <v>42</v>
      </c>
      <c r="I94" s="78">
        <f>F94</f>
        <v>248530.74</v>
      </c>
      <c r="J94" s="78">
        <f>D94-I94</f>
        <v>735449.26</v>
      </c>
      <c r="K94" s="78">
        <f>E94-I94</f>
        <v>659449.26</v>
      </c>
    </row>
    <row r="95" spans="1:13" ht="25.5" x14ac:dyDescent="0.2">
      <c r="A95" s="48" t="s">
        <v>93</v>
      </c>
      <c r="B95" s="65">
        <v>289</v>
      </c>
      <c r="C95" s="77" t="s">
        <v>218</v>
      </c>
      <c r="D95" s="78">
        <v>1346700</v>
      </c>
      <c r="E95" s="78">
        <v>1346700</v>
      </c>
      <c r="F95" s="78">
        <v>443316.42</v>
      </c>
      <c r="G95" s="79" t="s">
        <v>42</v>
      </c>
      <c r="H95" s="79" t="s">
        <v>42</v>
      </c>
      <c r="I95" s="78">
        <f>F95</f>
        <v>443316.42</v>
      </c>
      <c r="J95" s="78">
        <f>D95-I95</f>
        <v>903383.58000000007</v>
      </c>
      <c r="K95" s="78">
        <f>E95-I95</f>
        <v>903383.58000000007</v>
      </c>
      <c r="L95" s="64">
        <f>D95+D96</f>
        <v>2560100</v>
      </c>
    </row>
    <row r="96" spans="1:13" ht="25.5" x14ac:dyDescent="0.2">
      <c r="A96" s="48" t="s">
        <v>94</v>
      </c>
      <c r="B96" s="65">
        <v>290</v>
      </c>
      <c r="C96" s="77" t="s">
        <v>219</v>
      </c>
      <c r="D96" s="78">
        <v>1213400</v>
      </c>
      <c r="E96" s="78">
        <v>1213400</v>
      </c>
      <c r="F96" s="78">
        <v>405783.75</v>
      </c>
      <c r="G96" s="79" t="s">
        <v>42</v>
      </c>
      <c r="H96" s="79" t="s">
        <v>42</v>
      </c>
      <c r="I96" s="78">
        <f t="shared" si="15"/>
        <v>405783.75</v>
      </c>
      <c r="J96" s="78">
        <f t="shared" si="16"/>
        <v>807616.25</v>
      </c>
      <c r="K96" s="78">
        <f t="shared" si="17"/>
        <v>807616.25</v>
      </c>
    </row>
    <row r="97" spans="1:11" ht="38.25" x14ac:dyDescent="0.2">
      <c r="A97" s="48" t="s">
        <v>98</v>
      </c>
      <c r="B97" s="88">
        <v>291</v>
      </c>
      <c r="C97" s="77" t="s">
        <v>220</v>
      </c>
      <c r="D97" s="78">
        <v>580000</v>
      </c>
      <c r="E97" s="78">
        <v>290000</v>
      </c>
      <c r="F97" s="78">
        <v>145000</v>
      </c>
      <c r="G97" s="79" t="s">
        <v>42</v>
      </c>
      <c r="H97" s="79" t="s">
        <v>42</v>
      </c>
      <c r="I97" s="78">
        <f t="shared" si="15"/>
        <v>145000</v>
      </c>
      <c r="J97" s="78">
        <f t="shared" si="16"/>
        <v>435000</v>
      </c>
      <c r="K97" s="78">
        <f t="shared" si="17"/>
        <v>145000</v>
      </c>
    </row>
    <row r="98" spans="1:11" ht="38.25" x14ac:dyDescent="0.2">
      <c r="A98" s="48" t="s">
        <v>101</v>
      </c>
      <c r="B98" s="65">
        <v>292</v>
      </c>
      <c r="C98" s="77" t="s">
        <v>221</v>
      </c>
      <c r="D98" s="78">
        <v>900000</v>
      </c>
      <c r="E98" s="78">
        <v>566862.84</v>
      </c>
      <c r="F98" s="78">
        <v>377908.56</v>
      </c>
      <c r="G98" s="79"/>
      <c r="H98" s="79"/>
      <c r="I98" s="78">
        <f t="shared" si="15"/>
        <v>377908.56</v>
      </c>
      <c r="J98" s="78">
        <f t="shared" si="16"/>
        <v>522091.44</v>
      </c>
      <c r="K98" s="78">
        <f t="shared" si="17"/>
        <v>188954.27999999997</v>
      </c>
    </row>
    <row r="99" spans="1:11" ht="25.5" x14ac:dyDescent="0.2">
      <c r="A99" s="48" t="s">
        <v>102</v>
      </c>
      <c r="B99" s="65">
        <v>293</v>
      </c>
      <c r="C99" s="77" t="s">
        <v>222</v>
      </c>
      <c r="D99" s="78">
        <v>720000</v>
      </c>
      <c r="E99" s="78">
        <v>360000</v>
      </c>
      <c r="F99" s="78">
        <v>0</v>
      </c>
      <c r="G99" s="79"/>
      <c r="H99" s="79"/>
      <c r="I99" s="78">
        <f>F99</f>
        <v>0</v>
      </c>
      <c r="J99" s="78">
        <f>D99-I99</f>
        <v>720000</v>
      </c>
      <c r="K99" s="78">
        <f>E99-I99</f>
        <v>360000</v>
      </c>
    </row>
    <row r="100" spans="1:11" x14ac:dyDescent="0.2">
      <c r="A100" s="48" t="s">
        <v>91</v>
      </c>
      <c r="B100" s="88">
        <v>294</v>
      </c>
      <c r="C100" s="77" t="s">
        <v>223</v>
      </c>
      <c r="D100" s="78">
        <v>30000</v>
      </c>
      <c r="E100" s="78">
        <v>30000</v>
      </c>
      <c r="F100" s="78">
        <v>0</v>
      </c>
      <c r="G100" s="79"/>
      <c r="H100" s="79"/>
      <c r="I100" s="78">
        <f>F100</f>
        <v>0</v>
      </c>
      <c r="J100" s="78">
        <f>D100-I100</f>
        <v>30000</v>
      </c>
      <c r="K100" s="78">
        <f>E100-I100</f>
        <v>30000</v>
      </c>
    </row>
    <row r="101" spans="1:11" x14ac:dyDescent="0.2">
      <c r="A101" s="48" t="s">
        <v>90</v>
      </c>
      <c r="B101" s="65">
        <v>295</v>
      </c>
      <c r="C101" s="77" t="s">
        <v>224</v>
      </c>
      <c r="D101" s="78">
        <v>156000</v>
      </c>
      <c r="E101" s="78">
        <v>117000</v>
      </c>
      <c r="F101" s="78">
        <v>0</v>
      </c>
      <c r="G101" s="79" t="s">
        <v>42</v>
      </c>
      <c r="H101" s="79" t="s">
        <v>42</v>
      </c>
      <c r="I101" s="78">
        <f>F101</f>
        <v>0</v>
      </c>
      <c r="J101" s="78">
        <f>D101-I101</f>
        <v>156000</v>
      </c>
      <c r="K101" s="78">
        <f>E101-I101</f>
        <v>117000</v>
      </c>
    </row>
    <row r="102" spans="1:11" ht="25.5" x14ac:dyDescent="0.2">
      <c r="A102" s="48" t="s">
        <v>100</v>
      </c>
      <c r="B102" s="65">
        <v>296</v>
      </c>
      <c r="C102" s="77" t="s">
        <v>225</v>
      </c>
      <c r="D102" s="78">
        <v>100000</v>
      </c>
      <c r="E102" s="78">
        <v>100000</v>
      </c>
      <c r="F102" s="78">
        <v>0</v>
      </c>
      <c r="G102" s="79" t="s">
        <v>42</v>
      </c>
      <c r="H102" s="79" t="s">
        <v>42</v>
      </c>
      <c r="I102" s="78">
        <f t="shared" si="15"/>
        <v>0</v>
      </c>
      <c r="J102" s="78">
        <f t="shared" si="16"/>
        <v>100000</v>
      </c>
      <c r="K102" s="78">
        <f t="shared" si="17"/>
        <v>100000</v>
      </c>
    </row>
    <row r="103" spans="1:11" x14ac:dyDescent="0.2">
      <c r="A103" s="48" t="s">
        <v>91</v>
      </c>
      <c r="B103" s="65">
        <v>297</v>
      </c>
      <c r="C103" s="77" t="s">
        <v>226</v>
      </c>
      <c r="D103" s="78">
        <v>117000</v>
      </c>
      <c r="E103" s="78">
        <v>117000</v>
      </c>
      <c r="F103" s="78">
        <v>0</v>
      </c>
      <c r="G103" s="79" t="s">
        <v>42</v>
      </c>
      <c r="H103" s="79" t="s">
        <v>42</v>
      </c>
      <c r="I103" s="78">
        <f t="shared" si="15"/>
        <v>0</v>
      </c>
      <c r="J103" s="78">
        <f t="shared" si="16"/>
        <v>117000</v>
      </c>
      <c r="K103" s="78">
        <f t="shared" si="17"/>
        <v>117000</v>
      </c>
    </row>
    <row r="104" spans="1:11" x14ac:dyDescent="0.2">
      <c r="A104" s="48" t="s">
        <v>92</v>
      </c>
      <c r="B104" s="88">
        <v>298</v>
      </c>
      <c r="C104" s="77" t="s">
        <v>227</v>
      </c>
      <c r="D104" s="78">
        <v>220000</v>
      </c>
      <c r="E104" s="78">
        <v>220000</v>
      </c>
      <c r="F104" s="78">
        <v>60000</v>
      </c>
      <c r="G104" s="79" t="s">
        <v>42</v>
      </c>
      <c r="H104" s="79" t="s">
        <v>42</v>
      </c>
      <c r="I104" s="78">
        <f>F104</f>
        <v>60000</v>
      </c>
      <c r="J104" s="78">
        <f>D104-I104</f>
        <v>160000</v>
      </c>
      <c r="K104" s="78">
        <f>E104-I104</f>
        <v>160000</v>
      </c>
    </row>
    <row r="105" spans="1:11" ht="25.5" x14ac:dyDescent="0.2">
      <c r="A105" s="48" t="s">
        <v>94</v>
      </c>
      <c r="B105" s="65">
        <v>299</v>
      </c>
      <c r="C105" s="77" t="s">
        <v>228</v>
      </c>
      <c r="D105" s="78">
        <v>377000</v>
      </c>
      <c r="E105" s="78">
        <v>377000</v>
      </c>
      <c r="F105" s="78">
        <v>0</v>
      </c>
      <c r="G105" s="79" t="s">
        <v>42</v>
      </c>
      <c r="H105" s="79" t="s">
        <v>42</v>
      </c>
      <c r="I105" s="78">
        <f t="shared" si="15"/>
        <v>0</v>
      </c>
      <c r="J105" s="78">
        <f t="shared" si="16"/>
        <v>377000</v>
      </c>
      <c r="K105" s="78">
        <f t="shared" si="17"/>
        <v>377000</v>
      </c>
    </row>
    <row r="106" spans="1:11" ht="25.5" x14ac:dyDescent="0.2">
      <c r="A106" s="48" t="s">
        <v>103</v>
      </c>
      <c r="B106" s="65">
        <v>300</v>
      </c>
      <c r="C106" s="65" t="s">
        <v>41</v>
      </c>
      <c r="D106" s="80"/>
      <c r="E106" s="80"/>
      <c r="F106" s="78">
        <f>'127 дох'!G19-'127 расх'!F6</f>
        <v>-24771377.620000005</v>
      </c>
      <c r="G106" s="78" t="s">
        <v>42</v>
      </c>
      <c r="H106" s="78" t="s">
        <v>42</v>
      </c>
      <c r="I106" s="78">
        <f t="shared" ref="I106" si="18">F106</f>
        <v>-24771377.620000005</v>
      </c>
      <c r="J106" s="65" t="s">
        <v>41</v>
      </c>
      <c r="K106" s="65" t="s">
        <v>41</v>
      </c>
    </row>
    <row r="107" spans="1:11" x14ac:dyDescent="0.2">
      <c r="F107" s="64"/>
      <c r="I107" s="64"/>
    </row>
  </sheetData>
  <mergeCells count="3">
    <mergeCell ref="A1:I1"/>
    <mergeCell ref="F3:I3"/>
    <mergeCell ref="J3:K3"/>
  </mergeCells>
  <pageMargins left="0.15748031496062992" right="0.19685039370078741" top="0.35" bottom="0.18" header="0.31496062992125984" footer="0.31496062992125984"/>
  <pageSetup paperSize="9" scale="9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E14" sqref="E14"/>
    </sheetView>
  </sheetViews>
  <sheetFormatPr defaultRowHeight="12.75" x14ac:dyDescent="0.2"/>
  <cols>
    <col min="1" max="1" width="60.28515625" style="49" customWidth="1"/>
    <col min="2" max="2" width="7" style="49" customWidth="1"/>
    <col min="3" max="3" width="10.5703125" style="49" customWidth="1"/>
    <col min="4" max="4" width="14" style="49" customWidth="1"/>
    <col min="5" max="5" width="15.42578125" style="49" customWidth="1"/>
    <col min="6" max="6" width="11.140625" style="49" customWidth="1"/>
    <col min="7" max="7" width="11.28515625" style="49" customWidth="1"/>
    <col min="8" max="8" width="15" style="49" customWidth="1"/>
    <col min="9" max="9" width="19.140625" style="49" customWidth="1"/>
    <col min="10" max="256" width="9.140625" style="49"/>
    <col min="257" max="257" width="61.85546875" style="49" customWidth="1"/>
    <col min="258" max="258" width="13.7109375" style="49" customWidth="1"/>
    <col min="259" max="259" width="10.5703125" style="49" customWidth="1"/>
    <col min="260" max="260" width="17.140625" style="49" customWidth="1"/>
    <col min="261" max="261" width="17.28515625" style="49" customWidth="1"/>
    <col min="262" max="262" width="16.7109375" style="49" customWidth="1"/>
    <col min="263" max="263" width="17.28515625" style="49" customWidth="1"/>
    <col min="264" max="264" width="16.85546875" style="49" customWidth="1"/>
    <col min="265" max="265" width="22.28515625" style="49" customWidth="1"/>
    <col min="266" max="512" width="9.140625" style="49"/>
    <col min="513" max="513" width="61.85546875" style="49" customWidth="1"/>
    <col min="514" max="514" width="13.7109375" style="49" customWidth="1"/>
    <col min="515" max="515" width="10.5703125" style="49" customWidth="1"/>
    <col min="516" max="516" width="17.140625" style="49" customWidth="1"/>
    <col min="517" max="517" width="17.28515625" style="49" customWidth="1"/>
    <col min="518" max="518" width="16.7109375" style="49" customWidth="1"/>
    <col min="519" max="519" width="17.28515625" style="49" customWidth="1"/>
    <col min="520" max="520" width="16.85546875" style="49" customWidth="1"/>
    <col min="521" max="521" width="22.28515625" style="49" customWidth="1"/>
    <col min="522" max="768" width="9.140625" style="49"/>
    <col min="769" max="769" width="61.85546875" style="49" customWidth="1"/>
    <col min="770" max="770" width="13.7109375" style="49" customWidth="1"/>
    <col min="771" max="771" width="10.5703125" style="49" customWidth="1"/>
    <col min="772" max="772" width="17.140625" style="49" customWidth="1"/>
    <col min="773" max="773" width="17.28515625" style="49" customWidth="1"/>
    <col min="774" max="774" width="16.7109375" style="49" customWidth="1"/>
    <col min="775" max="775" width="17.28515625" style="49" customWidth="1"/>
    <col min="776" max="776" width="16.85546875" style="49" customWidth="1"/>
    <col min="777" max="777" width="22.28515625" style="49" customWidth="1"/>
    <col min="778" max="1024" width="9.140625" style="49"/>
    <col min="1025" max="1025" width="61.85546875" style="49" customWidth="1"/>
    <col min="1026" max="1026" width="13.7109375" style="49" customWidth="1"/>
    <col min="1027" max="1027" width="10.5703125" style="49" customWidth="1"/>
    <col min="1028" max="1028" width="17.140625" style="49" customWidth="1"/>
    <col min="1029" max="1029" width="17.28515625" style="49" customWidth="1"/>
    <col min="1030" max="1030" width="16.7109375" style="49" customWidth="1"/>
    <col min="1031" max="1031" width="17.28515625" style="49" customWidth="1"/>
    <col min="1032" max="1032" width="16.85546875" style="49" customWidth="1"/>
    <col min="1033" max="1033" width="22.28515625" style="49" customWidth="1"/>
    <col min="1034" max="1280" width="9.140625" style="49"/>
    <col min="1281" max="1281" width="61.85546875" style="49" customWidth="1"/>
    <col min="1282" max="1282" width="13.7109375" style="49" customWidth="1"/>
    <col min="1283" max="1283" width="10.5703125" style="49" customWidth="1"/>
    <col min="1284" max="1284" width="17.140625" style="49" customWidth="1"/>
    <col min="1285" max="1285" width="17.28515625" style="49" customWidth="1"/>
    <col min="1286" max="1286" width="16.7109375" style="49" customWidth="1"/>
    <col min="1287" max="1287" width="17.28515625" style="49" customWidth="1"/>
    <col min="1288" max="1288" width="16.85546875" style="49" customWidth="1"/>
    <col min="1289" max="1289" width="22.28515625" style="49" customWidth="1"/>
    <col min="1290" max="1536" width="9.140625" style="49"/>
    <col min="1537" max="1537" width="61.85546875" style="49" customWidth="1"/>
    <col min="1538" max="1538" width="13.7109375" style="49" customWidth="1"/>
    <col min="1539" max="1539" width="10.5703125" style="49" customWidth="1"/>
    <col min="1540" max="1540" width="17.140625" style="49" customWidth="1"/>
    <col min="1541" max="1541" width="17.28515625" style="49" customWidth="1"/>
    <col min="1542" max="1542" width="16.7109375" style="49" customWidth="1"/>
    <col min="1543" max="1543" width="17.28515625" style="49" customWidth="1"/>
    <col min="1544" max="1544" width="16.85546875" style="49" customWidth="1"/>
    <col min="1545" max="1545" width="22.28515625" style="49" customWidth="1"/>
    <col min="1546" max="1792" width="9.140625" style="49"/>
    <col min="1793" max="1793" width="61.85546875" style="49" customWidth="1"/>
    <col min="1794" max="1794" width="13.7109375" style="49" customWidth="1"/>
    <col min="1795" max="1795" width="10.5703125" style="49" customWidth="1"/>
    <col min="1796" max="1796" width="17.140625" style="49" customWidth="1"/>
    <col min="1797" max="1797" width="17.28515625" style="49" customWidth="1"/>
    <col min="1798" max="1798" width="16.7109375" style="49" customWidth="1"/>
    <col min="1799" max="1799" width="17.28515625" style="49" customWidth="1"/>
    <col min="1800" max="1800" width="16.85546875" style="49" customWidth="1"/>
    <col min="1801" max="1801" width="22.28515625" style="49" customWidth="1"/>
    <col min="1802" max="2048" width="9.140625" style="49"/>
    <col min="2049" max="2049" width="61.85546875" style="49" customWidth="1"/>
    <col min="2050" max="2050" width="13.7109375" style="49" customWidth="1"/>
    <col min="2051" max="2051" width="10.5703125" style="49" customWidth="1"/>
    <col min="2052" max="2052" width="17.140625" style="49" customWidth="1"/>
    <col min="2053" max="2053" width="17.28515625" style="49" customWidth="1"/>
    <col min="2054" max="2054" width="16.7109375" style="49" customWidth="1"/>
    <col min="2055" max="2055" width="17.28515625" style="49" customWidth="1"/>
    <col min="2056" max="2056" width="16.85546875" style="49" customWidth="1"/>
    <col min="2057" max="2057" width="22.28515625" style="49" customWidth="1"/>
    <col min="2058" max="2304" width="9.140625" style="49"/>
    <col min="2305" max="2305" width="61.85546875" style="49" customWidth="1"/>
    <col min="2306" max="2306" width="13.7109375" style="49" customWidth="1"/>
    <col min="2307" max="2307" width="10.5703125" style="49" customWidth="1"/>
    <col min="2308" max="2308" width="17.140625" style="49" customWidth="1"/>
    <col min="2309" max="2309" width="17.28515625" style="49" customWidth="1"/>
    <col min="2310" max="2310" width="16.7109375" style="49" customWidth="1"/>
    <col min="2311" max="2311" width="17.28515625" style="49" customWidth="1"/>
    <col min="2312" max="2312" width="16.85546875" style="49" customWidth="1"/>
    <col min="2313" max="2313" width="22.28515625" style="49" customWidth="1"/>
    <col min="2314" max="2560" width="9.140625" style="49"/>
    <col min="2561" max="2561" width="61.85546875" style="49" customWidth="1"/>
    <col min="2562" max="2562" width="13.7109375" style="49" customWidth="1"/>
    <col min="2563" max="2563" width="10.5703125" style="49" customWidth="1"/>
    <col min="2564" max="2564" width="17.140625" style="49" customWidth="1"/>
    <col min="2565" max="2565" width="17.28515625" style="49" customWidth="1"/>
    <col min="2566" max="2566" width="16.7109375" style="49" customWidth="1"/>
    <col min="2567" max="2567" width="17.28515625" style="49" customWidth="1"/>
    <col min="2568" max="2568" width="16.85546875" style="49" customWidth="1"/>
    <col min="2569" max="2569" width="22.28515625" style="49" customWidth="1"/>
    <col min="2570" max="2816" width="9.140625" style="49"/>
    <col min="2817" max="2817" width="61.85546875" style="49" customWidth="1"/>
    <col min="2818" max="2818" width="13.7109375" style="49" customWidth="1"/>
    <col min="2819" max="2819" width="10.5703125" style="49" customWidth="1"/>
    <col min="2820" max="2820" width="17.140625" style="49" customWidth="1"/>
    <col min="2821" max="2821" width="17.28515625" style="49" customWidth="1"/>
    <col min="2822" max="2822" width="16.7109375" style="49" customWidth="1"/>
    <col min="2823" max="2823" width="17.28515625" style="49" customWidth="1"/>
    <col min="2824" max="2824" width="16.85546875" style="49" customWidth="1"/>
    <col min="2825" max="2825" width="22.28515625" style="49" customWidth="1"/>
    <col min="2826" max="3072" width="9.140625" style="49"/>
    <col min="3073" max="3073" width="61.85546875" style="49" customWidth="1"/>
    <col min="3074" max="3074" width="13.7109375" style="49" customWidth="1"/>
    <col min="3075" max="3075" width="10.5703125" style="49" customWidth="1"/>
    <col min="3076" max="3076" width="17.140625" style="49" customWidth="1"/>
    <col min="3077" max="3077" width="17.28515625" style="49" customWidth="1"/>
    <col min="3078" max="3078" width="16.7109375" style="49" customWidth="1"/>
    <col min="3079" max="3079" width="17.28515625" style="49" customWidth="1"/>
    <col min="3080" max="3080" width="16.85546875" style="49" customWidth="1"/>
    <col min="3081" max="3081" width="22.28515625" style="49" customWidth="1"/>
    <col min="3082" max="3328" width="9.140625" style="49"/>
    <col min="3329" max="3329" width="61.85546875" style="49" customWidth="1"/>
    <col min="3330" max="3330" width="13.7109375" style="49" customWidth="1"/>
    <col min="3331" max="3331" width="10.5703125" style="49" customWidth="1"/>
    <col min="3332" max="3332" width="17.140625" style="49" customWidth="1"/>
    <col min="3333" max="3333" width="17.28515625" style="49" customWidth="1"/>
    <col min="3334" max="3334" width="16.7109375" style="49" customWidth="1"/>
    <col min="3335" max="3335" width="17.28515625" style="49" customWidth="1"/>
    <col min="3336" max="3336" width="16.85546875" style="49" customWidth="1"/>
    <col min="3337" max="3337" width="22.28515625" style="49" customWidth="1"/>
    <col min="3338" max="3584" width="9.140625" style="49"/>
    <col min="3585" max="3585" width="61.85546875" style="49" customWidth="1"/>
    <col min="3586" max="3586" width="13.7109375" style="49" customWidth="1"/>
    <col min="3587" max="3587" width="10.5703125" style="49" customWidth="1"/>
    <col min="3588" max="3588" width="17.140625" style="49" customWidth="1"/>
    <col min="3589" max="3589" width="17.28515625" style="49" customWidth="1"/>
    <col min="3590" max="3590" width="16.7109375" style="49" customWidth="1"/>
    <col min="3591" max="3591" width="17.28515625" style="49" customWidth="1"/>
    <col min="3592" max="3592" width="16.85546875" style="49" customWidth="1"/>
    <col min="3593" max="3593" width="22.28515625" style="49" customWidth="1"/>
    <col min="3594" max="3840" width="9.140625" style="49"/>
    <col min="3841" max="3841" width="61.85546875" style="49" customWidth="1"/>
    <col min="3842" max="3842" width="13.7109375" style="49" customWidth="1"/>
    <col min="3843" max="3843" width="10.5703125" style="49" customWidth="1"/>
    <col min="3844" max="3844" width="17.140625" style="49" customWidth="1"/>
    <col min="3845" max="3845" width="17.28515625" style="49" customWidth="1"/>
    <col min="3846" max="3846" width="16.7109375" style="49" customWidth="1"/>
    <col min="3847" max="3847" width="17.28515625" style="49" customWidth="1"/>
    <col min="3848" max="3848" width="16.85546875" style="49" customWidth="1"/>
    <col min="3849" max="3849" width="22.28515625" style="49" customWidth="1"/>
    <col min="3850" max="4096" width="9.140625" style="49"/>
    <col min="4097" max="4097" width="61.85546875" style="49" customWidth="1"/>
    <col min="4098" max="4098" width="13.7109375" style="49" customWidth="1"/>
    <col min="4099" max="4099" width="10.5703125" style="49" customWidth="1"/>
    <col min="4100" max="4100" width="17.140625" style="49" customWidth="1"/>
    <col min="4101" max="4101" width="17.28515625" style="49" customWidth="1"/>
    <col min="4102" max="4102" width="16.7109375" style="49" customWidth="1"/>
    <col min="4103" max="4103" width="17.28515625" style="49" customWidth="1"/>
    <col min="4104" max="4104" width="16.85546875" style="49" customWidth="1"/>
    <col min="4105" max="4105" width="22.28515625" style="49" customWidth="1"/>
    <col min="4106" max="4352" width="9.140625" style="49"/>
    <col min="4353" max="4353" width="61.85546875" style="49" customWidth="1"/>
    <col min="4354" max="4354" width="13.7109375" style="49" customWidth="1"/>
    <col min="4355" max="4355" width="10.5703125" style="49" customWidth="1"/>
    <col min="4356" max="4356" width="17.140625" style="49" customWidth="1"/>
    <col min="4357" max="4357" width="17.28515625" style="49" customWidth="1"/>
    <col min="4358" max="4358" width="16.7109375" style="49" customWidth="1"/>
    <col min="4359" max="4359" width="17.28515625" style="49" customWidth="1"/>
    <col min="4360" max="4360" width="16.85546875" style="49" customWidth="1"/>
    <col min="4361" max="4361" width="22.28515625" style="49" customWidth="1"/>
    <col min="4362" max="4608" width="9.140625" style="49"/>
    <col min="4609" max="4609" width="61.85546875" style="49" customWidth="1"/>
    <col min="4610" max="4610" width="13.7109375" style="49" customWidth="1"/>
    <col min="4611" max="4611" width="10.5703125" style="49" customWidth="1"/>
    <col min="4612" max="4612" width="17.140625" style="49" customWidth="1"/>
    <col min="4613" max="4613" width="17.28515625" style="49" customWidth="1"/>
    <col min="4614" max="4614" width="16.7109375" style="49" customWidth="1"/>
    <col min="4615" max="4615" width="17.28515625" style="49" customWidth="1"/>
    <col min="4616" max="4616" width="16.85546875" style="49" customWidth="1"/>
    <col min="4617" max="4617" width="22.28515625" style="49" customWidth="1"/>
    <col min="4618" max="4864" width="9.140625" style="49"/>
    <col min="4865" max="4865" width="61.85546875" style="49" customWidth="1"/>
    <col min="4866" max="4866" width="13.7109375" style="49" customWidth="1"/>
    <col min="4867" max="4867" width="10.5703125" style="49" customWidth="1"/>
    <col min="4868" max="4868" width="17.140625" style="49" customWidth="1"/>
    <col min="4869" max="4869" width="17.28515625" style="49" customWidth="1"/>
    <col min="4870" max="4870" width="16.7109375" style="49" customWidth="1"/>
    <col min="4871" max="4871" width="17.28515625" style="49" customWidth="1"/>
    <col min="4872" max="4872" width="16.85546875" style="49" customWidth="1"/>
    <col min="4873" max="4873" width="22.28515625" style="49" customWidth="1"/>
    <col min="4874" max="5120" width="9.140625" style="49"/>
    <col min="5121" max="5121" width="61.85546875" style="49" customWidth="1"/>
    <col min="5122" max="5122" width="13.7109375" style="49" customWidth="1"/>
    <col min="5123" max="5123" width="10.5703125" style="49" customWidth="1"/>
    <col min="5124" max="5124" width="17.140625" style="49" customWidth="1"/>
    <col min="5125" max="5125" width="17.28515625" style="49" customWidth="1"/>
    <col min="5126" max="5126" width="16.7109375" style="49" customWidth="1"/>
    <col min="5127" max="5127" width="17.28515625" style="49" customWidth="1"/>
    <col min="5128" max="5128" width="16.85546875" style="49" customWidth="1"/>
    <col min="5129" max="5129" width="22.28515625" style="49" customWidth="1"/>
    <col min="5130" max="5376" width="9.140625" style="49"/>
    <col min="5377" max="5377" width="61.85546875" style="49" customWidth="1"/>
    <col min="5378" max="5378" width="13.7109375" style="49" customWidth="1"/>
    <col min="5379" max="5379" width="10.5703125" style="49" customWidth="1"/>
    <col min="5380" max="5380" width="17.140625" style="49" customWidth="1"/>
    <col min="5381" max="5381" width="17.28515625" style="49" customWidth="1"/>
    <col min="5382" max="5382" width="16.7109375" style="49" customWidth="1"/>
    <col min="5383" max="5383" width="17.28515625" style="49" customWidth="1"/>
    <col min="5384" max="5384" width="16.85546875" style="49" customWidth="1"/>
    <col min="5385" max="5385" width="22.28515625" style="49" customWidth="1"/>
    <col min="5386" max="5632" width="9.140625" style="49"/>
    <col min="5633" max="5633" width="61.85546875" style="49" customWidth="1"/>
    <col min="5634" max="5634" width="13.7109375" style="49" customWidth="1"/>
    <col min="5635" max="5635" width="10.5703125" style="49" customWidth="1"/>
    <col min="5636" max="5636" width="17.140625" style="49" customWidth="1"/>
    <col min="5637" max="5637" width="17.28515625" style="49" customWidth="1"/>
    <col min="5638" max="5638" width="16.7109375" style="49" customWidth="1"/>
    <col min="5639" max="5639" width="17.28515625" style="49" customWidth="1"/>
    <col min="5640" max="5640" width="16.85546875" style="49" customWidth="1"/>
    <col min="5641" max="5641" width="22.28515625" style="49" customWidth="1"/>
    <col min="5642" max="5888" width="9.140625" style="49"/>
    <col min="5889" max="5889" width="61.85546875" style="49" customWidth="1"/>
    <col min="5890" max="5890" width="13.7109375" style="49" customWidth="1"/>
    <col min="5891" max="5891" width="10.5703125" style="49" customWidth="1"/>
    <col min="5892" max="5892" width="17.140625" style="49" customWidth="1"/>
    <col min="5893" max="5893" width="17.28515625" style="49" customWidth="1"/>
    <col min="5894" max="5894" width="16.7109375" style="49" customWidth="1"/>
    <col min="5895" max="5895" width="17.28515625" style="49" customWidth="1"/>
    <col min="5896" max="5896" width="16.85546875" style="49" customWidth="1"/>
    <col min="5897" max="5897" width="22.28515625" style="49" customWidth="1"/>
    <col min="5898" max="6144" width="9.140625" style="49"/>
    <col min="6145" max="6145" width="61.85546875" style="49" customWidth="1"/>
    <col min="6146" max="6146" width="13.7109375" style="49" customWidth="1"/>
    <col min="6147" max="6147" width="10.5703125" style="49" customWidth="1"/>
    <col min="6148" max="6148" width="17.140625" style="49" customWidth="1"/>
    <col min="6149" max="6149" width="17.28515625" style="49" customWidth="1"/>
    <col min="6150" max="6150" width="16.7109375" style="49" customWidth="1"/>
    <col min="6151" max="6151" width="17.28515625" style="49" customWidth="1"/>
    <col min="6152" max="6152" width="16.85546875" style="49" customWidth="1"/>
    <col min="6153" max="6153" width="22.28515625" style="49" customWidth="1"/>
    <col min="6154" max="6400" width="9.140625" style="49"/>
    <col min="6401" max="6401" width="61.85546875" style="49" customWidth="1"/>
    <col min="6402" max="6402" width="13.7109375" style="49" customWidth="1"/>
    <col min="6403" max="6403" width="10.5703125" style="49" customWidth="1"/>
    <col min="6404" max="6404" width="17.140625" style="49" customWidth="1"/>
    <col min="6405" max="6405" width="17.28515625" style="49" customWidth="1"/>
    <col min="6406" max="6406" width="16.7109375" style="49" customWidth="1"/>
    <col min="6407" max="6407" width="17.28515625" style="49" customWidth="1"/>
    <col min="6408" max="6408" width="16.85546875" style="49" customWidth="1"/>
    <col min="6409" max="6409" width="22.28515625" style="49" customWidth="1"/>
    <col min="6410" max="6656" width="9.140625" style="49"/>
    <col min="6657" max="6657" width="61.85546875" style="49" customWidth="1"/>
    <col min="6658" max="6658" width="13.7109375" style="49" customWidth="1"/>
    <col min="6659" max="6659" width="10.5703125" style="49" customWidth="1"/>
    <col min="6660" max="6660" width="17.140625" style="49" customWidth="1"/>
    <col min="6661" max="6661" width="17.28515625" style="49" customWidth="1"/>
    <col min="6662" max="6662" width="16.7109375" style="49" customWidth="1"/>
    <col min="6663" max="6663" width="17.28515625" style="49" customWidth="1"/>
    <col min="6664" max="6664" width="16.85546875" style="49" customWidth="1"/>
    <col min="6665" max="6665" width="22.28515625" style="49" customWidth="1"/>
    <col min="6666" max="6912" width="9.140625" style="49"/>
    <col min="6913" max="6913" width="61.85546875" style="49" customWidth="1"/>
    <col min="6914" max="6914" width="13.7109375" style="49" customWidth="1"/>
    <col min="6915" max="6915" width="10.5703125" style="49" customWidth="1"/>
    <col min="6916" max="6916" width="17.140625" style="49" customWidth="1"/>
    <col min="6917" max="6917" width="17.28515625" style="49" customWidth="1"/>
    <col min="6918" max="6918" width="16.7109375" style="49" customWidth="1"/>
    <col min="6919" max="6919" width="17.28515625" style="49" customWidth="1"/>
    <col min="6920" max="6920" width="16.85546875" style="49" customWidth="1"/>
    <col min="6921" max="6921" width="22.28515625" style="49" customWidth="1"/>
    <col min="6922" max="7168" width="9.140625" style="49"/>
    <col min="7169" max="7169" width="61.85546875" style="49" customWidth="1"/>
    <col min="7170" max="7170" width="13.7109375" style="49" customWidth="1"/>
    <col min="7171" max="7171" width="10.5703125" style="49" customWidth="1"/>
    <col min="7172" max="7172" width="17.140625" style="49" customWidth="1"/>
    <col min="7173" max="7173" width="17.28515625" style="49" customWidth="1"/>
    <col min="7174" max="7174" width="16.7109375" style="49" customWidth="1"/>
    <col min="7175" max="7175" width="17.28515625" style="49" customWidth="1"/>
    <col min="7176" max="7176" width="16.85546875" style="49" customWidth="1"/>
    <col min="7177" max="7177" width="22.28515625" style="49" customWidth="1"/>
    <col min="7178" max="7424" width="9.140625" style="49"/>
    <col min="7425" max="7425" width="61.85546875" style="49" customWidth="1"/>
    <col min="7426" max="7426" width="13.7109375" style="49" customWidth="1"/>
    <col min="7427" max="7427" width="10.5703125" style="49" customWidth="1"/>
    <col min="7428" max="7428" width="17.140625" style="49" customWidth="1"/>
    <col min="7429" max="7429" width="17.28515625" style="49" customWidth="1"/>
    <col min="7430" max="7430" width="16.7109375" style="49" customWidth="1"/>
    <col min="7431" max="7431" width="17.28515625" style="49" customWidth="1"/>
    <col min="7432" max="7432" width="16.85546875" style="49" customWidth="1"/>
    <col min="7433" max="7433" width="22.28515625" style="49" customWidth="1"/>
    <col min="7434" max="7680" width="9.140625" style="49"/>
    <col min="7681" max="7681" width="61.85546875" style="49" customWidth="1"/>
    <col min="7682" max="7682" width="13.7109375" style="49" customWidth="1"/>
    <col min="7683" max="7683" width="10.5703125" style="49" customWidth="1"/>
    <col min="7684" max="7684" width="17.140625" style="49" customWidth="1"/>
    <col min="7685" max="7685" width="17.28515625" style="49" customWidth="1"/>
    <col min="7686" max="7686" width="16.7109375" style="49" customWidth="1"/>
    <col min="7687" max="7687" width="17.28515625" style="49" customWidth="1"/>
    <col min="7688" max="7688" width="16.85546875" style="49" customWidth="1"/>
    <col min="7689" max="7689" width="22.28515625" style="49" customWidth="1"/>
    <col min="7690" max="7936" width="9.140625" style="49"/>
    <col min="7937" max="7937" width="61.85546875" style="49" customWidth="1"/>
    <col min="7938" max="7938" width="13.7109375" style="49" customWidth="1"/>
    <col min="7939" max="7939" width="10.5703125" style="49" customWidth="1"/>
    <col min="7940" max="7940" width="17.140625" style="49" customWidth="1"/>
    <col min="7941" max="7941" width="17.28515625" style="49" customWidth="1"/>
    <col min="7942" max="7942" width="16.7109375" style="49" customWidth="1"/>
    <col min="7943" max="7943" width="17.28515625" style="49" customWidth="1"/>
    <col min="7944" max="7944" width="16.85546875" style="49" customWidth="1"/>
    <col min="7945" max="7945" width="22.28515625" style="49" customWidth="1"/>
    <col min="7946" max="8192" width="9.140625" style="49"/>
    <col min="8193" max="8193" width="61.85546875" style="49" customWidth="1"/>
    <col min="8194" max="8194" width="13.7109375" style="49" customWidth="1"/>
    <col min="8195" max="8195" width="10.5703125" style="49" customWidth="1"/>
    <col min="8196" max="8196" width="17.140625" style="49" customWidth="1"/>
    <col min="8197" max="8197" width="17.28515625" style="49" customWidth="1"/>
    <col min="8198" max="8198" width="16.7109375" style="49" customWidth="1"/>
    <col min="8199" max="8199" width="17.28515625" style="49" customWidth="1"/>
    <col min="8200" max="8200" width="16.85546875" style="49" customWidth="1"/>
    <col min="8201" max="8201" width="22.28515625" style="49" customWidth="1"/>
    <col min="8202" max="8448" width="9.140625" style="49"/>
    <col min="8449" max="8449" width="61.85546875" style="49" customWidth="1"/>
    <col min="8450" max="8450" width="13.7109375" style="49" customWidth="1"/>
    <col min="8451" max="8451" width="10.5703125" style="49" customWidth="1"/>
    <col min="8452" max="8452" width="17.140625" style="49" customWidth="1"/>
    <col min="8453" max="8453" width="17.28515625" style="49" customWidth="1"/>
    <col min="8454" max="8454" width="16.7109375" style="49" customWidth="1"/>
    <col min="8455" max="8455" width="17.28515625" style="49" customWidth="1"/>
    <col min="8456" max="8456" width="16.85546875" style="49" customWidth="1"/>
    <col min="8457" max="8457" width="22.28515625" style="49" customWidth="1"/>
    <col min="8458" max="8704" width="9.140625" style="49"/>
    <col min="8705" max="8705" width="61.85546875" style="49" customWidth="1"/>
    <col min="8706" max="8706" width="13.7109375" style="49" customWidth="1"/>
    <col min="8707" max="8707" width="10.5703125" style="49" customWidth="1"/>
    <col min="8708" max="8708" width="17.140625" style="49" customWidth="1"/>
    <col min="8709" max="8709" width="17.28515625" style="49" customWidth="1"/>
    <col min="8710" max="8710" width="16.7109375" style="49" customWidth="1"/>
    <col min="8711" max="8711" width="17.28515625" style="49" customWidth="1"/>
    <col min="8712" max="8712" width="16.85546875" style="49" customWidth="1"/>
    <col min="8713" max="8713" width="22.28515625" style="49" customWidth="1"/>
    <col min="8714" max="8960" width="9.140625" style="49"/>
    <col min="8961" max="8961" width="61.85546875" style="49" customWidth="1"/>
    <col min="8962" max="8962" width="13.7109375" style="49" customWidth="1"/>
    <col min="8963" max="8963" width="10.5703125" style="49" customWidth="1"/>
    <col min="8964" max="8964" width="17.140625" style="49" customWidth="1"/>
    <col min="8965" max="8965" width="17.28515625" style="49" customWidth="1"/>
    <col min="8966" max="8966" width="16.7109375" style="49" customWidth="1"/>
    <col min="8967" max="8967" width="17.28515625" style="49" customWidth="1"/>
    <col min="8968" max="8968" width="16.85546875" style="49" customWidth="1"/>
    <col min="8969" max="8969" width="22.28515625" style="49" customWidth="1"/>
    <col min="8970" max="9216" width="9.140625" style="49"/>
    <col min="9217" max="9217" width="61.85546875" style="49" customWidth="1"/>
    <col min="9218" max="9218" width="13.7109375" style="49" customWidth="1"/>
    <col min="9219" max="9219" width="10.5703125" style="49" customWidth="1"/>
    <col min="9220" max="9220" width="17.140625" style="49" customWidth="1"/>
    <col min="9221" max="9221" width="17.28515625" style="49" customWidth="1"/>
    <col min="9222" max="9222" width="16.7109375" style="49" customWidth="1"/>
    <col min="9223" max="9223" width="17.28515625" style="49" customWidth="1"/>
    <col min="9224" max="9224" width="16.85546875" style="49" customWidth="1"/>
    <col min="9225" max="9225" width="22.28515625" style="49" customWidth="1"/>
    <col min="9226" max="9472" width="9.140625" style="49"/>
    <col min="9473" max="9473" width="61.85546875" style="49" customWidth="1"/>
    <col min="9474" max="9474" width="13.7109375" style="49" customWidth="1"/>
    <col min="9475" max="9475" width="10.5703125" style="49" customWidth="1"/>
    <col min="9476" max="9476" width="17.140625" style="49" customWidth="1"/>
    <col min="9477" max="9477" width="17.28515625" style="49" customWidth="1"/>
    <col min="9478" max="9478" width="16.7109375" style="49" customWidth="1"/>
    <col min="9479" max="9479" width="17.28515625" style="49" customWidth="1"/>
    <col min="9480" max="9480" width="16.85546875" style="49" customWidth="1"/>
    <col min="9481" max="9481" width="22.28515625" style="49" customWidth="1"/>
    <col min="9482" max="9728" width="9.140625" style="49"/>
    <col min="9729" max="9729" width="61.85546875" style="49" customWidth="1"/>
    <col min="9730" max="9730" width="13.7109375" style="49" customWidth="1"/>
    <col min="9731" max="9731" width="10.5703125" style="49" customWidth="1"/>
    <col min="9732" max="9732" width="17.140625" style="49" customWidth="1"/>
    <col min="9733" max="9733" width="17.28515625" style="49" customWidth="1"/>
    <col min="9734" max="9734" width="16.7109375" style="49" customWidth="1"/>
    <col min="9735" max="9735" width="17.28515625" style="49" customWidth="1"/>
    <col min="9736" max="9736" width="16.85546875" style="49" customWidth="1"/>
    <col min="9737" max="9737" width="22.28515625" style="49" customWidth="1"/>
    <col min="9738" max="9984" width="9.140625" style="49"/>
    <col min="9985" max="9985" width="61.85546875" style="49" customWidth="1"/>
    <col min="9986" max="9986" width="13.7109375" style="49" customWidth="1"/>
    <col min="9987" max="9987" width="10.5703125" style="49" customWidth="1"/>
    <col min="9988" max="9988" width="17.140625" style="49" customWidth="1"/>
    <col min="9989" max="9989" width="17.28515625" style="49" customWidth="1"/>
    <col min="9990" max="9990" width="16.7109375" style="49" customWidth="1"/>
    <col min="9991" max="9991" width="17.28515625" style="49" customWidth="1"/>
    <col min="9992" max="9992" width="16.85546875" style="49" customWidth="1"/>
    <col min="9993" max="9993" width="22.28515625" style="49" customWidth="1"/>
    <col min="9994" max="10240" width="9.140625" style="49"/>
    <col min="10241" max="10241" width="61.85546875" style="49" customWidth="1"/>
    <col min="10242" max="10242" width="13.7109375" style="49" customWidth="1"/>
    <col min="10243" max="10243" width="10.5703125" style="49" customWidth="1"/>
    <col min="10244" max="10244" width="17.140625" style="49" customWidth="1"/>
    <col min="10245" max="10245" width="17.28515625" style="49" customWidth="1"/>
    <col min="10246" max="10246" width="16.7109375" style="49" customWidth="1"/>
    <col min="10247" max="10247" width="17.28515625" style="49" customWidth="1"/>
    <col min="10248" max="10248" width="16.85546875" style="49" customWidth="1"/>
    <col min="10249" max="10249" width="22.28515625" style="49" customWidth="1"/>
    <col min="10250" max="10496" width="9.140625" style="49"/>
    <col min="10497" max="10497" width="61.85546875" style="49" customWidth="1"/>
    <col min="10498" max="10498" width="13.7109375" style="49" customWidth="1"/>
    <col min="10499" max="10499" width="10.5703125" style="49" customWidth="1"/>
    <col min="10500" max="10500" width="17.140625" style="49" customWidth="1"/>
    <col min="10501" max="10501" width="17.28515625" style="49" customWidth="1"/>
    <col min="10502" max="10502" width="16.7109375" style="49" customWidth="1"/>
    <col min="10503" max="10503" width="17.28515625" style="49" customWidth="1"/>
    <col min="10504" max="10504" width="16.85546875" style="49" customWidth="1"/>
    <col min="10505" max="10505" width="22.28515625" style="49" customWidth="1"/>
    <col min="10506" max="10752" width="9.140625" style="49"/>
    <col min="10753" max="10753" width="61.85546875" style="49" customWidth="1"/>
    <col min="10754" max="10754" width="13.7109375" style="49" customWidth="1"/>
    <col min="10755" max="10755" width="10.5703125" style="49" customWidth="1"/>
    <col min="10756" max="10756" width="17.140625" style="49" customWidth="1"/>
    <col min="10757" max="10757" width="17.28515625" style="49" customWidth="1"/>
    <col min="10758" max="10758" width="16.7109375" style="49" customWidth="1"/>
    <col min="10759" max="10759" width="17.28515625" style="49" customWidth="1"/>
    <col min="10760" max="10760" width="16.85546875" style="49" customWidth="1"/>
    <col min="10761" max="10761" width="22.28515625" style="49" customWidth="1"/>
    <col min="10762" max="11008" width="9.140625" style="49"/>
    <col min="11009" max="11009" width="61.85546875" style="49" customWidth="1"/>
    <col min="11010" max="11010" width="13.7109375" style="49" customWidth="1"/>
    <col min="11011" max="11011" width="10.5703125" style="49" customWidth="1"/>
    <col min="11012" max="11012" width="17.140625" style="49" customWidth="1"/>
    <col min="11013" max="11013" width="17.28515625" style="49" customWidth="1"/>
    <col min="11014" max="11014" width="16.7109375" style="49" customWidth="1"/>
    <col min="11015" max="11015" width="17.28515625" style="49" customWidth="1"/>
    <col min="11016" max="11016" width="16.85546875" style="49" customWidth="1"/>
    <col min="11017" max="11017" width="22.28515625" style="49" customWidth="1"/>
    <col min="11018" max="11264" width="9.140625" style="49"/>
    <col min="11265" max="11265" width="61.85546875" style="49" customWidth="1"/>
    <col min="11266" max="11266" width="13.7109375" style="49" customWidth="1"/>
    <col min="11267" max="11267" width="10.5703125" style="49" customWidth="1"/>
    <col min="11268" max="11268" width="17.140625" style="49" customWidth="1"/>
    <col min="11269" max="11269" width="17.28515625" style="49" customWidth="1"/>
    <col min="11270" max="11270" width="16.7109375" style="49" customWidth="1"/>
    <col min="11271" max="11271" width="17.28515625" style="49" customWidth="1"/>
    <col min="11272" max="11272" width="16.85546875" style="49" customWidth="1"/>
    <col min="11273" max="11273" width="22.28515625" style="49" customWidth="1"/>
    <col min="11274" max="11520" width="9.140625" style="49"/>
    <col min="11521" max="11521" width="61.85546875" style="49" customWidth="1"/>
    <col min="11522" max="11522" width="13.7109375" style="49" customWidth="1"/>
    <col min="11523" max="11523" width="10.5703125" style="49" customWidth="1"/>
    <col min="11524" max="11524" width="17.140625" style="49" customWidth="1"/>
    <col min="11525" max="11525" width="17.28515625" style="49" customWidth="1"/>
    <col min="11526" max="11526" width="16.7109375" style="49" customWidth="1"/>
    <col min="11527" max="11527" width="17.28515625" style="49" customWidth="1"/>
    <col min="11528" max="11528" width="16.85546875" style="49" customWidth="1"/>
    <col min="11529" max="11529" width="22.28515625" style="49" customWidth="1"/>
    <col min="11530" max="11776" width="9.140625" style="49"/>
    <col min="11777" max="11777" width="61.85546875" style="49" customWidth="1"/>
    <col min="11778" max="11778" width="13.7109375" style="49" customWidth="1"/>
    <col min="11779" max="11779" width="10.5703125" style="49" customWidth="1"/>
    <col min="11780" max="11780" width="17.140625" style="49" customWidth="1"/>
    <col min="11781" max="11781" width="17.28515625" style="49" customWidth="1"/>
    <col min="11782" max="11782" width="16.7109375" style="49" customWidth="1"/>
    <col min="11783" max="11783" width="17.28515625" style="49" customWidth="1"/>
    <col min="11784" max="11784" width="16.85546875" style="49" customWidth="1"/>
    <col min="11785" max="11785" width="22.28515625" style="49" customWidth="1"/>
    <col min="11786" max="12032" width="9.140625" style="49"/>
    <col min="12033" max="12033" width="61.85546875" style="49" customWidth="1"/>
    <col min="12034" max="12034" width="13.7109375" style="49" customWidth="1"/>
    <col min="12035" max="12035" width="10.5703125" style="49" customWidth="1"/>
    <col min="12036" max="12036" width="17.140625" style="49" customWidth="1"/>
    <col min="12037" max="12037" width="17.28515625" style="49" customWidth="1"/>
    <col min="12038" max="12038" width="16.7109375" style="49" customWidth="1"/>
    <col min="12039" max="12039" width="17.28515625" style="49" customWidth="1"/>
    <col min="12040" max="12040" width="16.85546875" style="49" customWidth="1"/>
    <col min="12041" max="12041" width="22.28515625" style="49" customWidth="1"/>
    <col min="12042" max="12288" width="9.140625" style="49"/>
    <col min="12289" max="12289" width="61.85546875" style="49" customWidth="1"/>
    <col min="12290" max="12290" width="13.7109375" style="49" customWidth="1"/>
    <col min="12291" max="12291" width="10.5703125" style="49" customWidth="1"/>
    <col min="12292" max="12292" width="17.140625" style="49" customWidth="1"/>
    <col min="12293" max="12293" width="17.28515625" style="49" customWidth="1"/>
    <col min="12294" max="12294" width="16.7109375" style="49" customWidth="1"/>
    <col min="12295" max="12295" width="17.28515625" style="49" customWidth="1"/>
    <col min="12296" max="12296" width="16.85546875" style="49" customWidth="1"/>
    <col min="12297" max="12297" width="22.28515625" style="49" customWidth="1"/>
    <col min="12298" max="12544" width="9.140625" style="49"/>
    <col min="12545" max="12545" width="61.85546875" style="49" customWidth="1"/>
    <col min="12546" max="12546" width="13.7109375" style="49" customWidth="1"/>
    <col min="12547" max="12547" width="10.5703125" style="49" customWidth="1"/>
    <col min="12548" max="12548" width="17.140625" style="49" customWidth="1"/>
    <col min="12549" max="12549" width="17.28515625" style="49" customWidth="1"/>
    <col min="12550" max="12550" width="16.7109375" style="49" customWidth="1"/>
    <col min="12551" max="12551" width="17.28515625" style="49" customWidth="1"/>
    <col min="12552" max="12552" width="16.85546875" style="49" customWidth="1"/>
    <col min="12553" max="12553" width="22.28515625" style="49" customWidth="1"/>
    <col min="12554" max="12800" width="9.140625" style="49"/>
    <col min="12801" max="12801" width="61.85546875" style="49" customWidth="1"/>
    <col min="12802" max="12802" width="13.7109375" style="49" customWidth="1"/>
    <col min="12803" max="12803" width="10.5703125" style="49" customWidth="1"/>
    <col min="12804" max="12804" width="17.140625" style="49" customWidth="1"/>
    <col min="12805" max="12805" width="17.28515625" style="49" customWidth="1"/>
    <col min="12806" max="12806" width="16.7109375" style="49" customWidth="1"/>
    <col min="12807" max="12807" width="17.28515625" style="49" customWidth="1"/>
    <col min="12808" max="12808" width="16.85546875" style="49" customWidth="1"/>
    <col min="12809" max="12809" width="22.28515625" style="49" customWidth="1"/>
    <col min="12810" max="13056" width="9.140625" style="49"/>
    <col min="13057" max="13057" width="61.85546875" style="49" customWidth="1"/>
    <col min="13058" max="13058" width="13.7109375" style="49" customWidth="1"/>
    <col min="13059" max="13059" width="10.5703125" style="49" customWidth="1"/>
    <col min="13060" max="13060" width="17.140625" style="49" customWidth="1"/>
    <col min="13061" max="13061" width="17.28515625" style="49" customWidth="1"/>
    <col min="13062" max="13062" width="16.7109375" style="49" customWidth="1"/>
    <col min="13063" max="13063" width="17.28515625" style="49" customWidth="1"/>
    <col min="13064" max="13064" width="16.85546875" style="49" customWidth="1"/>
    <col min="13065" max="13065" width="22.28515625" style="49" customWidth="1"/>
    <col min="13066" max="13312" width="9.140625" style="49"/>
    <col min="13313" max="13313" width="61.85546875" style="49" customWidth="1"/>
    <col min="13314" max="13314" width="13.7109375" style="49" customWidth="1"/>
    <col min="13315" max="13315" width="10.5703125" style="49" customWidth="1"/>
    <col min="13316" max="13316" width="17.140625" style="49" customWidth="1"/>
    <col min="13317" max="13317" width="17.28515625" style="49" customWidth="1"/>
    <col min="13318" max="13318" width="16.7109375" style="49" customWidth="1"/>
    <col min="13319" max="13319" width="17.28515625" style="49" customWidth="1"/>
    <col min="13320" max="13320" width="16.85546875" style="49" customWidth="1"/>
    <col min="13321" max="13321" width="22.28515625" style="49" customWidth="1"/>
    <col min="13322" max="13568" width="9.140625" style="49"/>
    <col min="13569" max="13569" width="61.85546875" style="49" customWidth="1"/>
    <col min="13570" max="13570" width="13.7109375" style="49" customWidth="1"/>
    <col min="13571" max="13571" width="10.5703125" style="49" customWidth="1"/>
    <col min="13572" max="13572" width="17.140625" style="49" customWidth="1"/>
    <col min="13573" max="13573" width="17.28515625" style="49" customWidth="1"/>
    <col min="13574" max="13574" width="16.7109375" style="49" customWidth="1"/>
    <col min="13575" max="13575" width="17.28515625" style="49" customWidth="1"/>
    <col min="13576" max="13576" width="16.85546875" style="49" customWidth="1"/>
    <col min="13577" max="13577" width="22.28515625" style="49" customWidth="1"/>
    <col min="13578" max="13824" width="9.140625" style="49"/>
    <col min="13825" max="13825" width="61.85546875" style="49" customWidth="1"/>
    <col min="13826" max="13826" width="13.7109375" style="49" customWidth="1"/>
    <col min="13827" max="13827" width="10.5703125" style="49" customWidth="1"/>
    <col min="13828" max="13828" width="17.140625" style="49" customWidth="1"/>
    <col min="13829" max="13829" width="17.28515625" style="49" customWidth="1"/>
    <col min="13830" max="13830" width="16.7109375" style="49" customWidth="1"/>
    <col min="13831" max="13831" width="17.28515625" style="49" customWidth="1"/>
    <col min="13832" max="13832" width="16.85546875" style="49" customWidth="1"/>
    <col min="13833" max="13833" width="22.28515625" style="49" customWidth="1"/>
    <col min="13834" max="14080" width="9.140625" style="49"/>
    <col min="14081" max="14081" width="61.85546875" style="49" customWidth="1"/>
    <col min="14082" max="14082" width="13.7109375" style="49" customWidth="1"/>
    <col min="14083" max="14083" width="10.5703125" style="49" customWidth="1"/>
    <col min="14084" max="14084" width="17.140625" style="49" customWidth="1"/>
    <col min="14085" max="14085" width="17.28515625" style="49" customWidth="1"/>
    <col min="14086" max="14086" width="16.7109375" style="49" customWidth="1"/>
    <col min="14087" max="14087" width="17.28515625" style="49" customWidth="1"/>
    <col min="14088" max="14088" width="16.85546875" style="49" customWidth="1"/>
    <col min="14089" max="14089" width="22.28515625" style="49" customWidth="1"/>
    <col min="14090" max="14336" width="9.140625" style="49"/>
    <col min="14337" max="14337" width="61.85546875" style="49" customWidth="1"/>
    <col min="14338" max="14338" width="13.7109375" style="49" customWidth="1"/>
    <col min="14339" max="14339" width="10.5703125" style="49" customWidth="1"/>
    <col min="14340" max="14340" width="17.140625" style="49" customWidth="1"/>
    <col min="14341" max="14341" width="17.28515625" style="49" customWidth="1"/>
    <col min="14342" max="14342" width="16.7109375" style="49" customWidth="1"/>
    <col min="14343" max="14343" width="17.28515625" style="49" customWidth="1"/>
    <col min="14344" max="14344" width="16.85546875" style="49" customWidth="1"/>
    <col min="14345" max="14345" width="22.28515625" style="49" customWidth="1"/>
    <col min="14346" max="14592" width="9.140625" style="49"/>
    <col min="14593" max="14593" width="61.85546875" style="49" customWidth="1"/>
    <col min="14594" max="14594" width="13.7109375" style="49" customWidth="1"/>
    <col min="14595" max="14595" width="10.5703125" style="49" customWidth="1"/>
    <col min="14596" max="14596" width="17.140625" style="49" customWidth="1"/>
    <col min="14597" max="14597" width="17.28515625" style="49" customWidth="1"/>
    <col min="14598" max="14598" width="16.7109375" style="49" customWidth="1"/>
    <col min="14599" max="14599" width="17.28515625" style="49" customWidth="1"/>
    <col min="14600" max="14600" width="16.85546875" style="49" customWidth="1"/>
    <col min="14601" max="14601" width="22.28515625" style="49" customWidth="1"/>
    <col min="14602" max="14848" width="9.140625" style="49"/>
    <col min="14849" max="14849" width="61.85546875" style="49" customWidth="1"/>
    <col min="14850" max="14850" width="13.7109375" style="49" customWidth="1"/>
    <col min="14851" max="14851" width="10.5703125" style="49" customWidth="1"/>
    <col min="14852" max="14852" width="17.140625" style="49" customWidth="1"/>
    <col min="14853" max="14853" width="17.28515625" style="49" customWidth="1"/>
    <col min="14854" max="14854" width="16.7109375" style="49" customWidth="1"/>
    <col min="14855" max="14855" width="17.28515625" style="49" customWidth="1"/>
    <col min="14856" max="14856" width="16.85546875" style="49" customWidth="1"/>
    <col min="14857" max="14857" width="22.28515625" style="49" customWidth="1"/>
    <col min="14858" max="15104" width="9.140625" style="49"/>
    <col min="15105" max="15105" width="61.85546875" style="49" customWidth="1"/>
    <col min="15106" max="15106" width="13.7109375" style="49" customWidth="1"/>
    <col min="15107" max="15107" width="10.5703125" style="49" customWidth="1"/>
    <col min="15108" max="15108" width="17.140625" style="49" customWidth="1"/>
    <col min="15109" max="15109" width="17.28515625" style="49" customWidth="1"/>
    <col min="15110" max="15110" width="16.7109375" style="49" customWidth="1"/>
    <col min="15111" max="15111" width="17.28515625" style="49" customWidth="1"/>
    <col min="15112" max="15112" width="16.85546875" style="49" customWidth="1"/>
    <col min="15113" max="15113" width="22.28515625" style="49" customWidth="1"/>
    <col min="15114" max="15360" width="9.140625" style="49"/>
    <col min="15361" max="15361" width="61.85546875" style="49" customWidth="1"/>
    <col min="15362" max="15362" width="13.7109375" style="49" customWidth="1"/>
    <col min="15363" max="15363" width="10.5703125" style="49" customWidth="1"/>
    <col min="15364" max="15364" width="17.140625" style="49" customWidth="1"/>
    <col min="15365" max="15365" width="17.28515625" style="49" customWidth="1"/>
    <col min="15366" max="15366" width="16.7109375" style="49" customWidth="1"/>
    <col min="15367" max="15367" width="17.28515625" style="49" customWidth="1"/>
    <col min="15368" max="15368" width="16.85546875" style="49" customWidth="1"/>
    <col min="15369" max="15369" width="22.28515625" style="49" customWidth="1"/>
    <col min="15370" max="15616" width="9.140625" style="49"/>
    <col min="15617" max="15617" width="61.85546875" style="49" customWidth="1"/>
    <col min="15618" max="15618" width="13.7109375" style="49" customWidth="1"/>
    <col min="15619" max="15619" width="10.5703125" style="49" customWidth="1"/>
    <col min="15620" max="15620" width="17.140625" style="49" customWidth="1"/>
    <col min="15621" max="15621" width="17.28515625" style="49" customWidth="1"/>
    <col min="15622" max="15622" width="16.7109375" style="49" customWidth="1"/>
    <col min="15623" max="15623" width="17.28515625" style="49" customWidth="1"/>
    <col min="15624" max="15624" width="16.85546875" style="49" customWidth="1"/>
    <col min="15625" max="15625" width="22.28515625" style="49" customWidth="1"/>
    <col min="15626" max="15872" width="9.140625" style="49"/>
    <col min="15873" max="15873" width="61.85546875" style="49" customWidth="1"/>
    <col min="15874" max="15874" width="13.7109375" style="49" customWidth="1"/>
    <col min="15875" max="15875" width="10.5703125" style="49" customWidth="1"/>
    <col min="15876" max="15876" width="17.140625" style="49" customWidth="1"/>
    <col min="15877" max="15877" width="17.28515625" style="49" customWidth="1"/>
    <col min="15878" max="15878" width="16.7109375" style="49" customWidth="1"/>
    <col min="15879" max="15879" width="17.28515625" style="49" customWidth="1"/>
    <col min="15880" max="15880" width="16.85546875" style="49" customWidth="1"/>
    <col min="15881" max="15881" width="22.28515625" style="49" customWidth="1"/>
    <col min="15882" max="16128" width="9.140625" style="49"/>
    <col min="16129" max="16129" width="61.85546875" style="49" customWidth="1"/>
    <col min="16130" max="16130" width="13.7109375" style="49" customWidth="1"/>
    <col min="16131" max="16131" width="10.5703125" style="49" customWidth="1"/>
    <col min="16132" max="16132" width="17.140625" style="49" customWidth="1"/>
    <col min="16133" max="16133" width="17.28515625" style="49" customWidth="1"/>
    <col min="16134" max="16134" width="16.7109375" style="49" customWidth="1"/>
    <col min="16135" max="16135" width="17.28515625" style="49" customWidth="1"/>
    <col min="16136" max="16136" width="16.85546875" style="49" customWidth="1"/>
    <col min="16137" max="16137" width="22.28515625" style="49" customWidth="1"/>
    <col min="16138" max="16384" width="9.140625" style="49"/>
  </cols>
  <sheetData>
    <row r="1" spans="1:9" x14ac:dyDescent="0.2">
      <c r="A1" s="97" t="s">
        <v>104</v>
      </c>
      <c r="B1" s="97"/>
      <c r="C1" s="97"/>
      <c r="D1" s="97"/>
      <c r="E1" s="97"/>
      <c r="F1" s="97"/>
      <c r="G1" s="97"/>
      <c r="H1" s="97"/>
      <c r="I1" s="97"/>
    </row>
    <row r="2" spans="1:9" x14ac:dyDescent="0.2">
      <c r="A2" s="50"/>
      <c r="B2" s="50"/>
      <c r="C2" s="50"/>
      <c r="D2" s="50"/>
      <c r="E2" s="50"/>
      <c r="F2" s="50"/>
      <c r="G2" s="50"/>
      <c r="H2" s="50"/>
      <c r="I2" s="50"/>
    </row>
    <row r="3" spans="1:9" ht="104.25" customHeight="1" x14ac:dyDescent="0.2">
      <c r="A3" s="51" t="s">
        <v>24</v>
      </c>
      <c r="B3" s="52" t="s">
        <v>25</v>
      </c>
      <c r="C3" s="52" t="s">
        <v>105</v>
      </c>
      <c r="D3" s="52" t="s">
        <v>27</v>
      </c>
      <c r="E3" s="98" t="s">
        <v>28</v>
      </c>
      <c r="F3" s="98"/>
      <c r="G3" s="98"/>
      <c r="H3" s="98"/>
      <c r="I3" s="52" t="s">
        <v>29</v>
      </c>
    </row>
    <row r="4" spans="1:9" ht="47.25" customHeight="1" x14ac:dyDescent="0.2">
      <c r="A4" s="73"/>
      <c r="B4" s="52"/>
      <c r="C4" s="52"/>
      <c r="D4" s="52"/>
      <c r="E4" s="52" t="s">
        <v>31</v>
      </c>
      <c r="F4" s="52" t="s">
        <v>32</v>
      </c>
      <c r="G4" s="52" t="s">
        <v>33</v>
      </c>
      <c r="H4" s="52" t="s">
        <v>34</v>
      </c>
      <c r="I4" s="52"/>
    </row>
    <row r="5" spans="1:9" x14ac:dyDescent="0.2">
      <c r="A5" s="53" t="s">
        <v>35</v>
      </c>
      <c r="B5" s="53" t="s">
        <v>36</v>
      </c>
      <c r="C5" s="53" t="s">
        <v>37</v>
      </c>
      <c r="D5" s="53" t="s">
        <v>106</v>
      </c>
      <c r="E5" s="53" t="s">
        <v>38</v>
      </c>
      <c r="F5" s="53" t="s">
        <v>107</v>
      </c>
      <c r="G5" s="53" t="s">
        <v>108</v>
      </c>
      <c r="H5" s="53" t="s">
        <v>109</v>
      </c>
      <c r="I5" s="53" t="s">
        <v>110</v>
      </c>
    </row>
    <row r="6" spans="1:9" ht="26.25" customHeight="1" x14ac:dyDescent="0.2">
      <c r="A6" s="54" t="s">
        <v>111</v>
      </c>
      <c r="B6" s="55" t="s">
        <v>112</v>
      </c>
      <c r="C6" s="55" t="s">
        <v>41</v>
      </c>
      <c r="D6" s="57"/>
      <c r="E6" s="57">
        <f>+E13</f>
        <v>24771377.620000005</v>
      </c>
      <c r="F6" s="57" t="s">
        <v>42</v>
      </c>
      <c r="G6" s="57" t="s">
        <v>42</v>
      </c>
      <c r="H6" s="57">
        <f>+H13</f>
        <v>24771377.620000005</v>
      </c>
      <c r="I6" s="56"/>
    </row>
    <row r="7" spans="1:9" x14ac:dyDescent="0.2">
      <c r="A7" s="58" t="s">
        <v>43</v>
      </c>
      <c r="B7" s="55"/>
      <c r="C7" s="58"/>
      <c r="D7" s="82"/>
      <c r="E7" s="82"/>
      <c r="F7" s="82"/>
      <c r="G7" s="82"/>
      <c r="H7" s="82"/>
      <c r="I7" s="82"/>
    </row>
    <row r="8" spans="1:9" ht="18" customHeight="1" x14ac:dyDescent="0.2">
      <c r="A8" s="54" t="s">
        <v>113</v>
      </c>
      <c r="B8" s="55" t="s">
        <v>114</v>
      </c>
      <c r="C8" s="55" t="s">
        <v>41</v>
      </c>
      <c r="D8" s="57"/>
      <c r="E8" s="57"/>
      <c r="F8" s="57" t="s">
        <v>42</v>
      </c>
      <c r="G8" s="57" t="s">
        <v>42</v>
      </c>
      <c r="H8" s="57"/>
      <c r="I8" s="56"/>
    </row>
    <row r="9" spans="1:9" x14ac:dyDescent="0.2">
      <c r="A9" s="54" t="s">
        <v>115</v>
      </c>
      <c r="B9" s="55"/>
      <c r="C9" s="55"/>
      <c r="D9" s="57"/>
      <c r="E9" s="57"/>
      <c r="F9" s="57"/>
      <c r="G9" s="57"/>
      <c r="H9" s="57"/>
      <c r="I9" s="57"/>
    </row>
    <row r="10" spans="1:9" ht="18.75" customHeight="1" x14ac:dyDescent="0.2">
      <c r="A10" s="54" t="s">
        <v>116</v>
      </c>
      <c r="B10" s="55" t="s">
        <v>117</v>
      </c>
      <c r="C10" s="55" t="s">
        <v>41</v>
      </c>
      <c r="D10" s="56" t="s">
        <v>41</v>
      </c>
      <c r="E10" s="57" t="s">
        <v>42</v>
      </c>
      <c r="F10" s="57" t="s">
        <v>42</v>
      </c>
      <c r="G10" s="57" t="s">
        <v>42</v>
      </c>
      <c r="H10" s="57" t="s">
        <v>42</v>
      </c>
      <c r="I10" s="57" t="s">
        <v>42</v>
      </c>
    </row>
    <row r="11" spans="1:9" x14ac:dyDescent="0.2">
      <c r="A11" s="54" t="s">
        <v>115</v>
      </c>
      <c r="B11" s="55"/>
      <c r="C11" s="55"/>
      <c r="D11" s="57"/>
      <c r="E11" s="57"/>
      <c r="F11" s="57"/>
      <c r="G11" s="57"/>
      <c r="H11" s="57"/>
      <c r="I11" s="57"/>
    </row>
    <row r="12" spans="1:9" ht="18.75" customHeight="1" x14ac:dyDescent="0.2">
      <c r="A12" s="54" t="s">
        <v>118</v>
      </c>
      <c r="B12" s="55" t="s">
        <v>119</v>
      </c>
      <c r="C12" s="58"/>
      <c r="D12" s="56" t="s">
        <v>41</v>
      </c>
      <c r="E12" s="56" t="s">
        <v>41</v>
      </c>
      <c r="F12" s="57" t="s">
        <v>42</v>
      </c>
      <c r="G12" s="57" t="s">
        <v>42</v>
      </c>
      <c r="H12" s="57" t="s">
        <v>42</v>
      </c>
      <c r="I12" s="57" t="s">
        <v>42</v>
      </c>
    </row>
    <row r="13" spans="1:9" ht="21" customHeight="1" x14ac:dyDescent="0.2">
      <c r="A13" s="54" t="s">
        <v>120</v>
      </c>
      <c r="B13" s="55" t="s">
        <v>121</v>
      </c>
      <c r="C13" s="55" t="s">
        <v>41</v>
      </c>
      <c r="D13" s="56"/>
      <c r="E13" s="57">
        <f>E16+E17</f>
        <v>24771377.620000005</v>
      </c>
      <c r="F13" s="57" t="s">
        <v>42</v>
      </c>
      <c r="G13" s="57" t="s">
        <v>42</v>
      </c>
      <c r="H13" s="57">
        <f>E13</f>
        <v>24771377.620000005</v>
      </c>
      <c r="I13" s="56"/>
    </row>
    <row r="14" spans="1:9" ht="39.75" customHeight="1" x14ac:dyDescent="0.2">
      <c r="A14" s="54" t="s">
        <v>122</v>
      </c>
      <c r="B14" s="55" t="s">
        <v>123</v>
      </c>
      <c r="C14" s="55" t="s">
        <v>41</v>
      </c>
      <c r="D14" s="56"/>
      <c r="E14" s="57">
        <f>E16+E17</f>
        <v>24771377.620000005</v>
      </c>
      <c r="F14" s="57" t="s">
        <v>42</v>
      </c>
      <c r="G14" s="56" t="s">
        <v>41</v>
      </c>
      <c r="H14" s="57">
        <f>E14</f>
        <v>24771377.620000005</v>
      </c>
      <c r="I14" s="56"/>
    </row>
    <row r="15" spans="1:9" x14ac:dyDescent="0.2">
      <c r="A15" s="54" t="s">
        <v>115</v>
      </c>
      <c r="B15" s="55"/>
      <c r="C15" s="55"/>
      <c r="D15" s="57"/>
      <c r="E15" s="83"/>
      <c r="F15" s="57"/>
      <c r="G15" s="57"/>
      <c r="H15" s="57"/>
      <c r="I15" s="57"/>
    </row>
    <row r="16" spans="1:9" ht="18" customHeight="1" x14ac:dyDescent="0.2">
      <c r="A16" s="59" t="s">
        <v>124</v>
      </c>
      <c r="B16" s="55">
        <v>811</v>
      </c>
      <c r="C16" s="55" t="s">
        <v>41</v>
      </c>
      <c r="D16" s="60"/>
      <c r="E16" s="61">
        <f>-'127 дох'!J19</f>
        <v>-173419.1399999978</v>
      </c>
      <c r="F16" s="56" t="s">
        <v>41</v>
      </c>
      <c r="G16" s="56" t="s">
        <v>41</v>
      </c>
      <c r="H16" s="57">
        <f>E16</f>
        <v>-173419.1399999978</v>
      </c>
      <c r="I16" s="56"/>
    </row>
    <row r="17" spans="1:9" ht="24.75" customHeight="1" x14ac:dyDescent="0.2">
      <c r="A17" s="59" t="s">
        <v>125</v>
      </c>
      <c r="B17" s="55" t="s">
        <v>126</v>
      </c>
      <c r="C17" s="55" t="s">
        <v>41</v>
      </c>
      <c r="D17" s="60"/>
      <c r="E17" s="61">
        <f>'127 расх'!F6</f>
        <v>24944796.760000002</v>
      </c>
      <c r="F17" s="57" t="s">
        <v>42</v>
      </c>
      <c r="G17" s="56" t="s">
        <v>41</v>
      </c>
      <c r="H17" s="57">
        <f>E17</f>
        <v>24944796.760000002</v>
      </c>
      <c r="I17" s="56"/>
    </row>
    <row r="18" spans="1:9" ht="21.75" customHeight="1" x14ac:dyDescent="0.2">
      <c r="A18" s="54" t="s">
        <v>127</v>
      </c>
      <c r="B18" s="55" t="s">
        <v>128</v>
      </c>
      <c r="C18" s="55" t="s">
        <v>41</v>
      </c>
      <c r="D18" s="56" t="s">
        <v>41</v>
      </c>
      <c r="E18" s="56" t="s">
        <v>41</v>
      </c>
      <c r="F18" s="57" t="s">
        <v>42</v>
      </c>
      <c r="G18" s="57" t="s">
        <v>42</v>
      </c>
      <c r="H18" s="57" t="s">
        <v>42</v>
      </c>
      <c r="I18" s="56" t="s">
        <v>41</v>
      </c>
    </row>
    <row r="19" spans="1:9" ht="12.75" customHeight="1" x14ac:dyDescent="0.2">
      <c r="A19" s="54" t="s">
        <v>129</v>
      </c>
      <c r="B19" s="55"/>
      <c r="C19" s="55"/>
      <c r="D19" s="57"/>
      <c r="E19" s="57"/>
      <c r="F19" s="57"/>
      <c r="G19" s="57"/>
      <c r="H19" s="57"/>
      <c r="I19" s="57"/>
    </row>
    <row r="20" spans="1:9" ht="13.5" customHeight="1" x14ac:dyDescent="0.2">
      <c r="A20" s="59" t="s">
        <v>130</v>
      </c>
      <c r="B20" s="55" t="s">
        <v>131</v>
      </c>
      <c r="C20" s="55" t="s">
        <v>41</v>
      </c>
      <c r="D20" s="56" t="s">
        <v>41</v>
      </c>
      <c r="E20" s="56" t="s">
        <v>41</v>
      </c>
      <c r="F20" s="57" t="s">
        <v>42</v>
      </c>
      <c r="G20" s="57" t="s">
        <v>42</v>
      </c>
      <c r="H20" s="57" t="s">
        <v>42</v>
      </c>
      <c r="I20" s="56" t="s">
        <v>41</v>
      </c>
    </row>
    <row r="21" spans="1:9" ht="15" customHeight="1" x14ac:dyDescent="0.2">
      <c r="A21" s="59" t="s">
        <v>132</v>
      </c>
      <c r="B21" s="55" t="s">
        <v>133</v>
      </c>
      <c r="C21" s="55" t="s">
        <v>41</v>
      </c>
      <c r="D21" s="56" t="s">
        <v>41</v>
      </c>
      <c r="E21" s="56" t="s">
        <v>41</v>
      </c>
      <c r="F21" s="57" t="s">
        <v>42</v>
      </c>
      <c r="G21" s="57" t="s">
        <v>42</v>
      </c>
      <c r="H21" s="57" t="s">
        <v>42</v>
      </c>
      <c r="I21" s="56" t="s">
        <v>41</v>
      </c>
    </row>
    <row r="22" spans="1:9" x14ac:dyDescent="0.2">
      <c r="A22" s="50"/>
      <c r="B22" s="81"/>
      <c r="C22" s="81"/>
      <c r="D22" s="81"/>
      <c r="E22" s="81"/>
      <c r="F22" s="81"/>
      <c r="G22" s="81"/>
      <c r="H22" s="81"/>
      <c r="I22" s="81"/>
    </row>
    <row r="23" spans="1:9" x14ac:dyDescent="0.2">
      <c r="A23" s="62" t="s">
        <v>134</v>
      </c>
      <c r="B23" s="50"/>
      <c r="C23" s="50" t="s">
        <v>135</v>
      </c>
      <c r="D23" s="50"/>
      <c r="E23" s="62" t="s">
        <v>136</v>
      </c>
      <c r="F23" s="50"/>
      <c r="G23" s="50"/>
      <c r="H23" s="50" t="s">
        <v>137</v>
      </c>
      <c r="I23" s="50"/>
    </row>
    <row r="24" spans="1:9" x14ac:dyDescent="0.2">
      <c r="A24" s="50"/>
      <c r="B24" s="50"/>
      <c r="C24" s="50"/>
      <c r="D24" s="50"/>
      <c r="E24" s="62" t="s">
        <v>138</v>
      </c>
      <c r="F24" s="50"/>
      <c r="G24" s="50"/>
      <c r="H24" s="50"/>
      <c r="I24" s="62" t="s">
        <v>139</v>
      </c>
    </row>
    <row r="25" spans="1:9" x14ac:dyDescent="0.2">
      <c r="A25" s="50"/>
      <c r="B25" s="50"/>
      <c r="C25" s="50"/>
      <c r="D25" s="50"/>
      <c r="E25" s="50"/>
      <c r="F25" s="50"/>
      <c r="G25" s="50"/>
      <c r="H25" s="50"/>
      <c r="I25" s="50"/>
    </row>
    <row r="26" spans="1:9" x14ac:dyDescent="0.2">
      <c r="A26" s="62" t="s">
        <v>140</v>
      </c>
      <c r="B26" s="50"/>
      <c r="C26" s="50" t="s">
        <v>137</v>
      </c>
      <c r="D26" s="50"/>
      <c r="E26" s="50"/>
      <c r="F26" s="50"/>
      <c r="G26" s="50"/>
      <c r="H26" s="50"/>
      <c r="I26" s="50"/>
    </row>
    <row r="27" spans="1:9" x14ac:dyDescent="0.2">
      <c r="A27" s="50"/>
      <c r="B27" s="50"/>
      <c r="C27" s="50"/>
      <c r="D27" s="50"/>
      <c r="E27" s="50"/>
      <c r="F27" s="50"/>
      <c r="G27" s="50"/>
      <c r="H27" s="50"/>
      <c r="I27" s="50"/>
    </row>
    <row r="28" spans="1:9" x14ac:dyDescent="0.2">
      <c r="A28" s="50"/>
      <c r="B28" s="50"/>
      <c r="C28" s="50"/>
      <c r="D28" s="50"/>
      <c r="E28" s="50"/>
      <c r="F28" s="50"/>
      <c r="G28" s="50"/>
      <c r="H28" s="50"/>
      <c r="I28" s="50"/>
    </row>
    <row r="29" spans="1:9" x14ac:dyDescent="0.2">
      <c r="A29" s="62" t="s">
        <v>247</v>
      </c>
      <c r="B29" s="50"/>
      <c r="C29" s="50"/>
      <c r="D29" s="50"/>
      <c r="E29" s="50"/>
      <c r="F29" s="50"/>
      <c r="G29" s="50"/>
      <c r="H29" s="50"/>
      <c r="I29" s="50"/>
    </row>
    <row r="30" spans="1:9" x14ac:dyDescent="0.2">
      <c r="A30" s="50"/>
      <c r="B30" s="50"/>
      <c r="C30" s="50"/>
      <c r="D30" s="50"/>
      <c r="E30" s="50"/>
      <c r="F30" s="50"/>
      <c r="G30" s="50"/>
      <c r="H30" s="50"/>
      <c r="I30" s="50"/>
    </row>
    <row r="31" spans="1:9" x14ac:dyDescent="0.2">
      <c r="A31" s="50"/>
      <c r="B31" s="50"/>
      <c r="C31" s="50"/>
      <c r="D31" s="50"/>
      <c r="E31" s="50"/>
      <c r="F31" s="50"/>
      <c r="G31" s="50"/>
      <c r="H31" s="50"/>
      <c r="I31" s="50"/>
    </row>
    <row r="32" spans="1:9" x14ac:dyDescent="0.2">
      <c r="A32" s="50"/>
      <c r="B32" s="50"/>
      <c r="C32" s="50"/>
      <c r="D32" s="50"/>
      <c r="E32" s="50"/>
      <c r="F32" s="50"/>
      <c r="G32" s="50"/>
      <c r="H32" s="50"/>
      <c r="I32" s="50"/>
    </row>
    <row r="33" spans="1:9" x14ac:dyDescent="0.2">
      <c r="A33" s="50"/>
      <c r="B33" s="50"/>
      <c r="C33" s="50"/>
      <c r="D33" s="50"/>
      <c r="E33" s="50"/>
      <c r="F33" s="50"/>
      <c r="G33" s="50"/>
      <c r="H33" s="50"/>
      <c r="I33" s="50"/>
    </row>
    <row r="34" spans="1:9" x14ac:dyDescent="0.2">
      <c r="A34" s="50"/>
      <c r="B34" s="50"/>
      <c r="C34" s="50"/>
      <c r="D34" s="50"/>
      <c r="E34" s="50"/>
      <c r="F34" s="50"/>
      <c r="G34" s="50"/>
      <c r="H34" s="50"/>
      <c r="I34" s="50"/>
    </row>
    <row r="35" spans="1:9" x14ac:dyDescent="0.2">
      <c r="A35" s="50"/>
      <c r="B35" s="50"/>
      <c r="C35" s="50"/>
      <c r="D35" s="50"/>
      <c r="E35" s="50"/>
      <c r="F35" s="50"/>
      <c r="G35" s="50"/>
      <c r="H35" s="50"/>
      <c r="I35" s="50"/>
    </row>
    <row r="36" spans="1:9" x14ac:dyDescent="0.2">
      <c r="A36" s="50"/>
      <c r="B36" s="50"/>
      <c r="C36" s="50"/>
      <c r="D36" s="50"/>
      <c r="E36" s="50"/>
      <c r="F36" s="50"/>
      <c r="G36" s="50"/>
      <c r="H36" s="50"/>
      <c r="I36" s="50"/>
    </row>
  </sheetData>
  <mergeCells count="2">
    <mergeCell ref="A1:I1"/>
    <mergeCell ref="E3:H3"/>
  </mergeCells>
  <pageMargins left="0.22" right="0.16" top="0.74803149606299213" bottom="0.74803149606299213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127 дох</vt:lpstr>
      <vt:lpstr>127 расх</vt:lpstr>
      <vt:lpstr>ИВФ</vt:lpstr>
      <vt:lpstr>'127 дох'!Заголовки_для_печати</vt:lpstr>
      <vt:lpstr>'127 расх'!Заголовки_для_печати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Пинкевич</cp:lastModifiedBy>
  <cp:lastPrinted>2014-06-03T17:13:50Z</cp:lastPrinted>
  <dcterms:created xsi:type="dcterms:W3CDTF">2013-06-05T06:51:02Z</dcterms:created>
  <dcterms:modified xsi:type="dcterms:W3CDTF">2014-06-03T17:19:11Z</dcterms:modified>
</cp:coreProperties>
</file>